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IncomeStat." sheetId="1" r:id="rId1"/>
    <sheet name="BalanceSheet" sheetId="2" r:id="rId2"/>
    <sheet name="Equity" sheetId="3" r:id="rId3"/>
    <sheet name="CashFlow" sheetId="4" r:id="rId4"/>
  </sheets>
  <definedNames>
    <definedName name="_xlnm.Print_Area" localSheetId="1">'BalanceSheet'!$A$1:$H$59</definedName>
    <definedName name="_xlnm.Print_Area" localSheetId="3">'CashFlow'!$A$1:$F$53</definedName>
    <definedName name="_xlnm.Print_Area" localSheetId="2">'Equity'!$A$1:$J$60</definedName>
    <definedName name="_xlnm.Print_Area" localSheetId="0">'IncomeStat.'!$A$1:$K$63</definedName>
  </definedNames>
  <calcPr fullCalcOnLoad="1"/>
</workbook>
</file>

<file path=xl/sharedStrings.xml><?xml version="1.0" encoding="utf-8"?>
<sst xmlns="http://schemas.openxmlformats.org/spreadsheetml/2006/main" count="143" uniqueCount="108">
  <si>
    <t>Revenue</t>
  </si>
  <si>
    <t>Total</t>
  </si>
  <si>
    <t xml:space="preserve">As at </t>
  </si>
  <si>
    <t>Inventories</t>
  </si>
  <si>
    <t>Current Liabilities</t>
  </si>
  <si>
    <t>Reserves</t>
  </si>
  <si>
    <t>GEORGE KENT (MALAYSIA) BERHAD</t>
  </si>
  <si>
    <t>RM'000</t>
  </si>
  <si>
    <t>Tax recoverable</t>
  </si>
  <si>
    <t>Note</t>
  </si>
  <si>
    <t>Cash and bank balances</t>
  </si>
  <si>
    <t>Share capital</t>
  </si>
  <si>
    <t>Cost of sales</t>
  </si>
  <si>
    <t>Gross profit</t>
  </si>
  <si>
    <t>Share</t>
  </si>
  <si>
    <t xml:space="preserve">Share of profit of associates </t>
  </si>
  <si>
    <t>Property, plant &amp; equipment</t>
  </si>
  <si>
    <t>Intangible assets</t>
  </si>
  <si>
    <t>Investment in associates</t>
  </si>
  <si>
    <t>Deferred tax asset</t>
  </si>
  <si>
    <t>Effect of exchange rate changes</t>
  </si>
  <si>
    <t>RM' 000</t>
  </si>
  <si>
    <t>Deferred tax liabilities</t>
  </si>
  <si>
    <t>Interest income</t>
  </si>
  <si>
    <t>Finance costs</t>
  </si>
  <si>
    <t>Profit before tax</t>
  </si>
  <si>
    <t>At 1 February 2005</t>
  </si>
  <si>
    <t>As at</t>
  </si>
  <si>
    <t>At 1 February 2006</t>
  </si>
  <si>
    <t>Attributable to:</t>
  </si>
  <si>
    <t>Continuing Operations</t>
  </si>
  <si>
    <t>Other income</t>
  </si>
  <si>
    <t>Distribution cost</t>
  </si>
  <si>
    <t>Administrative and other operating expenses</t>
  </si>
  <si>
    <t>Income tax expense</t>
  </si>
  <si>
    <t>(restated)</t>
  </si>
  <si>
    <t>ASSETS</t>
  </si>
  <si>
    <t>EQUITY AND LIABILITIES</t>
  </si>
  <si>
    <t>Share premium</t>
  </si>
  <si>
    <t>Other reserves</t>
  </si>
  <si>
    <t>Retained earnings</t>
  </si>
  <si>
    <t>Minority interest</t>
  </si>
  <si>
    <t>Total equity</t>
  </si>
  <si>
    <t>Non-current liabilities</t>
  </si>
  <si>
    <t>Borrowings</t>
  </si>
  <si>
    <t>Current tax payable</t>
  </si>
  <si>
    <t>Total liabilities</t>
  </si>
  <si>
    <t>TOTAL ASSETS</t>
  </si>
  <si>
    <t>TOTAL EQUITY AND LIABILITIES</t>
  </si>
  <si>
    <t>Other</t>
  </si>
  <si>
    <t>Non-Distributable</t>
  </si>
  <si>
    <t>Minority</t>
  </si>
  <si>
    <t>Interest</t>
  </si>
  <si>
    <t>Equity</t>
  </si>
  <si>
    <t>Foreign currency translation</t>
  </si>
  <si>
    <t>3 months ended</t>
  </si>
  <si>
    <t>The condensed consolidated income statements should be read in conjunction with the audited financial statements for the year ended 31 January 2006 and the accompanying explanatory notes attached to the interim financial statements.</t>
  </si>
  <si>
    <t>Non-current assets</t>
  </si>
  <si>
    <t>Current assets</t>
  </si>
  <si>
    <t>Amount due from an associate</t>
  </si>
  <si>
    <t>Amount due to an associate</t>
  </si>
  <si>
    <t>ICULS</t>
  </si>
  <si>
    <t>Capital</t>
  </si>
  <si>
    <t>Premium</t>
  </si>
  <si>
    <t>The condensed consolidated statement of changes in equity should be read in conjunction with the audited financial statements for the year ended 31 January 2006 and the accompanying explanatory notes attached to the interim financial statements.</t>
  </si>
  <si>
    <t>Net cash generated from/(used in) investing activities</t>
  </si>
  <si>
    <t>Net Increase in cash &amp; cash equivalents</t>
  </si>
  <si>
    <t>Short term deposits (restricted portion)</t>
  </si>
  <si>
    <t>The condensed consolidated cash flow statement should be read in conjunction with the audited financial statements for the year ended 31 January 2006 and the accompanying explanatory notes attached to the interim financial statements.</t>
  </si>
  <si>
    <t>Bank overdrafts (included within short term borrowings in Note 26)</t>
  </si>
  <si>
    <t>Net cash generated from/(used in) financing activities</t>
  </si>
  <si>
    <t>Net cash (used in)/generated from operating activities</t>
  </si>
  <si>
    <t>Condensed Consolidated Income Statements for the Year Ended 31 January 2007</t>
  </si>
  <si>
    <t>12 months ended</t>
  </si>
  <si>
    <t>31.01.2007</t>
  </si>
  <si>
    <t>31.01.2006</t>
  </si>
  <si>
    <t>Profit for the year</t>
  </si>
  <si>
    <t>Basic, for profit for the year</t>
  </si>
  <si>
    <t>Diluted, for profit for the year</t>
  </si>
  <si>
    <t>Condensed Consolidated Balance Sheet As At 31 January 2007</t>
  </si>
  <si>
    <t>Condensed Consolidated Statement of Changes in Equity for the Year Ended 31 January 2007</t>
  </si>
  <si>
    <t>At 31 January 2006</t>
  </si>
  <si>
    <t>At 31 January 2007</t>
  </si>
  <si>
    <t>Condensed Consolidated Cash Flow Statement for the Year Ended 31 January 2007</t>
  </si>
  <si>
    <t>12 Months ended</t>
  </si>
  <si>
    <t>Operating Profit</t>
  </si>
  <si>
    <t>Equity holders of the Company</t>
  </si>
  <si>
    <t>equity holders of the Company (sen):</t>
  </si>
  <si>
    <t>Earnings per share attributable to</t>
  </si>
  <si>
    <t>Trade and other receivables</t>
  </si>
  <si>
    <t>Trade and other payables</t>
  </si>
  <si>
    <t>Attributable to Equity Holders of the Company</t>
  </si>
  <si>
    <t>Accumulated</t>
  </si>
  <si>
    <t>Losses</t>
  </si>
  <si>
    <t>Cash &amp; cash equivalents at beginning of year</t>
  </si>
  <si>
    <t>Cash &amp; cash equivalents at end of year *</t>
  </si>
  <si>
    <t>* Cash and cash equivalents at the end of the year comprise the following:</t>
  </si>
  <si>
    <t xml:space="preserve">Profit for the year from </t>
  </si>
  <si>
    <t>Discontinued Operations</t>
  </si>
  <si>
    <t>discontinued operations</t>
  </si>
  <si>
    <t>Profit for the year from</t>
  </si>
  <si>
    <t>Profit for the year, representing total</t>
  </si>
  <si>
    <t>recognised income and expense</t>
  </si>
  <si>
    <t>for the year</t>
  </si>
  <si>
    <t>continuing operations</t>
  </si>
  <si>
    <t>Equity attributable to equity holders of the Company</t>
  </si>
  <si>
    <t>Long term investments</t>
  </si>
  <si>
    <t>Short term investments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</si>
</sst>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m/d"/>
    <numFmt numFmtId="183" formatCode="mmmmm"/>
    <numFmt numFmtId="184" formatCode="_(* #,##0.00000_);_(* \(#,##0.00000\);_(* &quot;-&quot;??_);_(@_)"/>
  </numFmts>
  <fonts count="4">
    <font>
      <sz val="10"/>
      <name val="Arial"/>
      <family val="0"/>
    </font>
    <font>
      <b/>
      <sz val="10"/>
      <name val="Arial"/>
      <family val="2"/>
    </font>
    <font>
      <u val="single"/>
      <sz val="10"/>
      <name val="Arial"/>
      <family val="2"/>
    </font>
    <font>
      <u val="singleAccounting"/>
      <sz val="10"/>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179" fontId="0" fillId="0" borderId="0" xfId="15" applyNumberFormat="1" applyAlignment="1">
      <alignment/>
    </xf>
    <xf numFmtId="179" fontId="0" fillId="0" borderId="0" xfId="15" applyNumberFormat="1" applyAlignment="1">
      <alignment horizontal="center"/>
    </xf>
    <xf numFmtId="179" fontId="0" fillId="0" borderId="1" xfId="15" applyNumberFormat="1" applyBorder="1" applyAlignment="1">
      <alignment horizontal="center"/>
    </xf>
    <xf numFmtId="179" fontId="0" fillId="0" borderId="2" xfId="15" applyNumberFormat="1" applyBorder="1" applyAlignment="1">
      <alignment horizontal="center"/>
    </xf>
    <xf numFmtId="179" fontId="0" fillId="0" borderId="3" xfId="15" applyNumberFormat="1" applyBorder="1" applyAlignment="1">
      <alignment horizontal="center"/>
    </xf>
    <xf numFmtId="0" fontId="0" fillId="0" borderId="0" xfId="0" applyFont="1" applyAlignment="1">
      <alignment/>
    </xf>
    <xf numFmtId="179" fontId="0" fillId="0" borderId="0" xfId="15" applyNumberFormat="1" applyBorder="1" applyAlignment="1">
      <alignment horizontal="center"/>
    </xf>
    <xf numFmtId="179" fontId="0" fillId="0" borderId="4" xfId="15" applyNumberFormat="1" applyBorder="1" applyAlignment="1">
      <alignment horizontal="center"/>
    </xf>
    <xf numFmtId="0" fontId="0" fillId="0" borderId="0" xfId="0" applyAlignment="1">
      <alignment horizontal="left" inden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Alignment="1">
      <alignment horizontal="justify"/>
    </xf>
    <xf numFmtId="179" fontId="0" fillId="0" borderId="0" xfId="0" applyNumberFormat="1" applyAlignment="1">
      <alignment/>
    </xf>
    <xf numFmtId="15" fontId="0" fillId="0" borderId="0" xfId="0" applyNumberFormat="1" applyFont="1" applyBorder="1" applyAlignment="1" quotePrefix="1">
      <alignment horizontal="center"/>
    </xf>
    <xf numFmtId="179" fontId="0" fillId="0" borderId="0" xfId="0" applyNumberFormat="1" applyAlignment="1">
      <alignment horizontal="center"/>
    </xf>
    <xf numFmtId="179" fontId="0" fillId="0" borderId="0" xfId="15" applyNumberFormat="1" applyFont="1" applyAlignment="1">
      <alignment horizontal="center"/>
    </xf>
    <xf numFmtId="16" fontId="0" fillId="0" borderId="0" xfId="0" applyNumberFormat="1" applyBorder="1" applyAlignment="1">
      <alignment horizontal="center"/>
    </xf>
    <xf numFmtId="179" fontId="0" fillId="0" borderId="0" xfId="0" applyNumberFormat="1" applyFont="1" applyAlignment="1">
      <alignment/>
    </xf>
    <xf numFmtId="179" fontId="0" fillId="0" borderId="1" xfId="15" applyNumberFormat="1" applyFont="1" applyBorder="1" applyAlignment="1">
      <alignment horizontal="center"/>
    </xf>
    <xf numFmtId="179" fontId="0" fillId="0" borderId="0" xfId="15" applyNumberFormat="1" applyFont="1" applyBorder="1" applyAlignment="1">
      <alignment horizontal="center"/>
    </xf>
    <xf numFmtId="179" fontId="0" fillId="0" borderId="0" xfId="15" applyNumberFormat="1" applyFont="1" applyAlignment="1">
      <alignment horizontal="center"/>
    </xf>
    <xf numFmtId="179" fontId="0" fillId="0" borderId="5" xfId="15" applyNumberFormat="1" applyFont="1" applyBorder="1" applyAlignment="1">
      <alignment horizontal="center"/>
    </xf>
    <xf numFmtId="0" fontId="0"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justify" wrapText="1"/>
    </xf>
    <xf numFmtId="179" fontId="0" fillId="0" borderId="0" xfId="0" applyNumberFormat="1" applyFont="1" applyBorder="1" applyAlignment="1">
      <alignment/>
    </xf>
    <xf numFmtId="0" fontId="1" fillId="0" borderId="0" xfId="0" applyFont="1" applyFill="1" applyBorder="1" applyAlignment="1">
      <alignment/>
    </xf>
    <xf numFmtId="179" fontId="0" fillId="0" borderId="0" xfId="15" applyNumberFormat="1" applyFont="1" applyBorder="1" applyAlignment="1">
      <alignment horizontal="center"/>
    </xf>
    <xf numFmtId="179" fontId="0" fillId="0" borderId="0" xfId="15" applyNumberFormat="1" applyFont="1" applyBorder="1" applyAlignment="1" quotePrefix="1">
      <alignment horizontal="center"/>
    </xf>
    <xf numFmtId="178" fontId="0" fillId="0" borderId="0" xfId="15" applyNumberFormat="1" applyFont="1" applyBorder="1" applyAlignment="1">
      <alignment horizontal="center"/>
    </xf>
    <xf numFmtId="178" fontId="0" fillId="0" borderId="4" xfId="15" applyNumberFormat="1" applyFont="1" applyBorder="1" applyAlignment="1">
      <alignment horizontal="right"/>
    </xf>
    <xf numFmtId="178" fontId="0" fillId="0" borderId="0" xfId="15" applyNumberFormat="1" applyBorder="1" applyAlignment="1">
      <alignment horizontal="center"/>
    </xf>
    <xf numFmtId="179" fontId="0" fillId="0" borderId="0" xfId="15" applyNumberFormat="1" applyBorder="1" applyAlignment="1">
      <alignment/>
    </xf>
    <xf numFmtId="0" fontId="0" fillId="0" borderId="0" xfId="0" applyFont="1" applyAlignment="1">
      <alignment horizontal="left" indent="1"/>
    </xf>
    <xf numFmtId="0" fontId="1" fillId="0" borderId="0" xfId="0" applyFont="1" applyAlignment="1">
      <alignment horizontal="left" indent="1"/>
    </xf>
    <xf numFmtId="179" fontId="0" fillId="0" borderId="3" xfId="15" applyNumberFormat="1" applyBorder="1" applyAlignment="1">
      <alignment/>
    </xf>
    <xf numFmtId="179" fontId="0" fillId="0" borderId="3" xfId="0" applyNumberFormat="1" applyBorder="1" applyAlignment="1">
      <alignment horizontal="center"/>
    </xf>
    <xf numFmtId="179" fontId="0" fillId="0" borderId="0" xfId="15" applyNumberFormat="1" applyFont="1" applyAlignment="1">
      <alignment/>
    </xf>
    <xf numFmtId="15" fontId="0" fillId="0" borderId="0" xfId="15" applyNumberFormat="1" applyFont="1" applyBorder="1" applyAlignment="1">
      <alignment horizontal="center"/>
    </xf>
    <xf numFmtId="0" fontId="3" fillId="0" borderId="0" xfId="0" applyFont="1" applyBorder="1" applyAlignment="1">
      <alignment horizontal="center"/>
    </xf>
    <xf numFmtId="15" fontId="0" fillId="0" borderId="0" xfId="0" applyNumberFormat="1" applyFont="1" applyBorder="1" applyAlignment="1">
      <alignment horizontal="center"/>
    </xf>
    <xf numFmtId="179" fontId="0" fillId="0" borderId="6" xfId="15" applyNumberFormat="1" applyBorder="1" applyAlignment="1">
      <alignment horizontal="center"/>
    </xf>
    <xf numFmtId="179" fontId="0" fillId="0" borderId="0" xfId="0" applyNumberFormat="1" applyBorder="1" applyAlignment="1">
      <alignment horizontal="center"/>
    </xf>
    <xf numFmtId="179" fontId="1" fillId="0" borderId="0" xfId="15" applyNumberFormat="1" applyFont="1" applyAlignment="1">
      <alignment/>
    </xf>
    <xf numFmtId="179" fontId="0" fillId="0" borderId="0" xfId="15" applyNumberFormat="1" applyFont="1" applyBorder="1" applyAlignment="1">
      <alignment/>
    </xf>
    <xf numFmtId="179" fontId="0" fillId="0" borderId="0" xfId="15" applyNumberFormat="1" applyBorder="1" applyAlignment="1">
      <alignment horizontal="justify" wrapText="1"/>
    </xf>
    <xf numFmtId="179" fontId="0" fillId="0" borderId="0" xfId="0" applyNumberFormat="1" applyFont="1" applyAlignment="1">
      <alignment horizontal="center"/>
    </xf>
    <xf numFmtId="179" fontId="0" fillId="0" borderId="0" xfId="15" applyNumberFormat="1" applyFont="1" applyBorder="1" applyAlignment="1">
      <alignment horizontal="center"/>
    </xf>
    <xf numFmtId="0" fontId="0" fillId="0" borderId="0" xfId="0" applyFont="1" applyAlignment="1">
      <alignment/>
    </xf>
    <xf numFmtId="179" fontId="0" fillId="0" borderId="7" xfId="15" applyNumberFormat="1" applyFont="1" applyBorder="1" applyAlignment="1">
      <alignment horizontal="center"/>
    </xf>
    <xf numFmtId="179" fontId="0" fillId="0" borderId="4" xfId="15" applyNumberFormat="1" applyFont="1" applyBorder="1" applyAlignment="1">
      <alignment horizontal="center"/>
    </xf>
    <xf numFmtId="178" fontId="0" fillId="0" borderId="0" xfId="15" applyNumberFormat="1" applyFont="1" applyBorder="1" applyAlignment="1">
      <alignment horizontal="right"/>
    </xf>
    <xf numFmtId="0" fontId="0" fillId="0" borderId="0" xfId="0" applyBorder="1" applyAlignment="1">
      <alignment horizontal="center"/>
    </xf>
    <xf numFmtId="0" fontId="0" fillId="0" borderId="0" xfId="0" applyBorder="1" applyAlignment="1">
      <alignment horizontal="justify" vertical="center" wrapText="1"/>
    </xf>
    <xf numFmtId="0" fontId="3" fillId="0" borderId="0" xfId="0" applyFont="1" applyBorder="1"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55</xdr:row>
      <xdr:rowOff>47625</xdr:rowOff>
    </xdr:from>
    <xdr:to>
      <xdr:col>0</xdr:col>
      <xdr:colOff>247650</xdr:colOff>
      <xdr:row>55</xdr:row>
      <xdr:rowOff>123825</xdr:rowOff>
    </xdr:to>
    <xdr:sp>
      <xdr:nvSpPr>
        <xdr:cNvPr id="1" name="TextBox 2"/>
        <xdr:cNvSpPr txBox="1">
          <a:spLocks noChangeArrowheads="1"/>
        </xdr:cNvSpPr>
      </xdr:nvSpPr>
      <xdr:spPr>
        <a:xfrm>
          <a:off x="76200" y="9067800"/>
          <a:ext cx="1714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55</xdr:row>
      <xdr:rowOff>76200</xdr:rowOff>
    </xdr:from>
    <xdr:to>
      <xdr:col>0</xdr:col>
      <xdr:colOff>200025</xdr:colOff>
      <xdr:row>55</xdr:row>
      <xdr:rowOff>152400</xdr:rowOff>
    </xdr:to>
    <xdr:sp>
      <xdr:nvSpPr>
        <xdr:cNvPr id="2" name="TextBox 3"/>
        <xdr:cNvSpPr txBox="1">
          <a:spLocks noChangeArrowheads="1"/>
        </xdr:cNvSpPr>
      </xdr:nvSpPr>
      <xdr:spPr>
        <a:xfrm>
          <a:off x="0" y="9096375"/>
          <a:ext cx="2000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55</xdr:row>
      <xdr:rowOff>19050</xdr:rowOff>
    </xdr:from>
    <xdr:to>
      <xdr:col>7</xdr:col>
      <xdr:colOff>895350</xdr:colOff>
      <xdr:row>58</xdr:row>
      <xdr:rowOff>0</xdr:rowOff>
    </xdr:to>
    <xdr:sp>
      <xdr:nvSpPr>
        <xdr:cNvPr id="3" name="TextBox 5"/>
        <xdr:cNvSpPr txBox="1">
          <a:spLocks noChangeArrowheads="1"/>
        </xdr:cNvSpPr>
      </xdr:nvSpPr>
      <xdr:spPr>
        <a:xfrm>
          <a:off x="28575" y="9039225"/>
          <a:ext cx="5553075"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58</xdr:row>
      <xdr:rowOff>0</xdr:rowOff>
    </xdr:from>
    <xdr:ext cx="76200" cy="200025"/>
    <xdr:sp>
      <xdr:nvSpPr>
        <xdr:cNvPr id="1" name="TextBox 5"/>
        <xdr:cNvSpPr txBox="1">
          <a:spLocks noChangeArrowheads="1"/>
        </xdr:cNvSpPr>
      </xdr:nvSpPr>
      <xdr:spPr>
        <a:xfrm>
          <a:off x="2095500" y="9534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58</xdr:row>
      <xdr:rowOff>0</xdr:rowOff>
    </xdr:from>
    <xdr:ext cx="76200" cy="200025"/>
    <xdr:sp>
      <xdr:nvSpPr>
        <xdr:cNvPr id="2" name="TextBox 6"/>
        <xdr:cNvSpPr txBox="1">
          <a:spLocks noChangeArrowheads="1"/>
        </xdr:cNvSpPr>
      </xdr:nvSpPr>
      <xdr:spPr>
        <a:xfrm>
          <a:off x="2143125" y="9534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38100</xdr:colOff>
      <xdr:row>5</xdr:row>
      <xdr:rowOff>85725</xdr:rowOff>
    </xdr:from>
    <xdr:to>
      <xdr:col>3</xdr:col>
      <xdr:colOff>619125</xdr:colOff>
      <xdr:row>5</xdr:row>
      <xdr:rowOff>85725</xdr:rowOff>
    </xdr:to>
    <xdr:sp>
      <xdr:nvSpPr>
        <xdr:cNvPr id="3" name="Line 8"/>
        <xdr:cNvSpPr>
          <a:spLocks/>
        </xdr:cNvSpPr>
      </xdr:nvSpPr>
      <xdr:spPr>
        <a:xfrm>
          <a:off x="2133600" y="923925"/>
          <a:ext cx="1295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xdr:row>
      <xdr:rowOff>104775</xdr:rowOff>
    </xdr:from>
    <xdr:to>
      <xdr:col>6</xdr:col>
      <xdr:colOff>0</xdr:colOff>
      <xdr:row>5</xdr:row>
      <xdr:rowOff>104775</xdr:rowOff>
    </xdr:to>
    <xdr:sp>
      <xdr:nvSpPr>
        <xdr:cNvPr id="4" name="Line 9"/>
        <xdr:cNvSpPr>
          <a:spLocks/>
        </xdr:cNvSpPr>
      </xdr:nvSpPr>
      <xdr:spPr>
        <a:xfrm>
          <a:off x="4467225" y="942975"/>
          <a:ext cx="4857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49</xdr:row>
      <xdr:rowOff>66675</xdr:rowOff>
    </xdr:from>
    <xdr:ext cx="76200" cy="200025"/>
    <xdr:sp>
      <xdr:nvSpPr>
        <xdr:cNvPr id="1" name="TextBox 2"/>
        <xdr:cNvSpPr txBox="1">
          <a:spLocks noChangeArrowheads="1"/>
        </xdr:cNvSpPr>
      </xdr:nvSpPr>
      <xdr:spPr>
        <a:xfrm>
          <a:off x="4191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50</xdr:row>
      <xdr:rowOff>0</xdr:rowOff>
    </xdr:from>
    <xdr:ext cx="76200" cy="200025"/>
    <xdr:sp>
      <xdr:nvSpPr>
        <xdr:cNvPr id="2" name="TextBox 3"/>
        <xdr:cNvSpPr txBox="1">
          <a:spLocks noChangeArrowheads="1"/>
        </xdr:cNvSpPr>
      </xdr:nvSpPr>
      <xdr:spPr>
        <a:xfrm>
          <a:off x="466725" y="8124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32"/>
  <sheetViews>
    <sheetView tabSelected="1" workbookViewId="0" topLeftCell="A1">
      <selection activeCell="E7" sqref="E7"/>
    </sheetView>
  </sheetViews>
  <sheetFormatPr defaultColWidth="9.140625" defaultRowHeight="12.75"/>
  <cols>
    <col min="1" max="1" width="39.57421875" style="0" customWidth="1"/>
    <col min="2" max="2" width="5.7109375" style="2" customWidth="1"/>
    <col min="3" max="4" width="1.7109375" style="0" customWidth="1"/>
    <col min="5" max="5" width="10.7109375" style="5" customWidth="1"/>
    <col min="6" max="6" width="1.7109375" style="0" customWidth="1"/>
    <col min="7" max="7" width="10.7109375" style="0" customWidth="1"/>
    <col min="8" max="8" width="1.7109375" style="0" customWidth="1"/>
    <col min="9" max="9" width="10.7109375" style="0" customWidth="1"/>
    <col min="10" max="10" width="1.7109375" style="4" customWidth="1"/>
    <col min="11" max="11" width="10.7109375" style="0" customWidth="1"/>
    <col min="12" max="12" width="1.7109375" style="4" customWidth="1"/>
    <col min="13" max="13" width="13.28125" style="0" customWidth="1"/>
    <col min="14" max="14" width="3.140625" style="0" customWidth="1"/>
    <col min="15" max="15" width="13.28125" style="0" customWidth="1"/>
  </cols>
  <sheetData>
    <row r="1" spans="1:8" ht="12.75">
      <c r="A1" s="1" t="s">
        <v>6</v>
      </c>
      <c r="B1" s="16"/>
      <c r="C1" s="1"/>
      <c r="D1" s="1"/>
      <c r="E1" s="51"/>
      <c r="F1" s="1"/>
      <c r="G1" s="1"/>
      <c r="H1" s="1"/>
    </row>
    <row r="2" spans="1:8" ht="12.75">
      <c r="A2" s="1" t="s">
        <v>72</v>
      </c>
      <c r="B2" s="16"/>
      <c r="C2" s="1"/>
      <c r="D2" s="1"/>
      <c r="E2" s="51"/>
      <c r="F2" s="1"/>
      <c r="G2" s="1"/>
      <c r="H2" s="1"/>
    </row>
    <row r="3" spans="1:8" ht="12.75">
      <c r="A3" s="1"/>
      <c r="B3" s="16"/>
      <c r="C3" s="1"/>
      <c r="D3" s="1"/>
      <c r="E3" s="51"/>
      <c r="F3" s="1"/>
      <c r="G3" s="1"/>
      <c r="H3" s="1"/>
    </row>
    <row r="4" spans="4:11" ht="12.75">
      <c r="D4" s="3"/>
      <c r="E4" s="60" t="s">
        <v>55</v>
      </c>
      <c r="F4" s="60"/>
      <c r="G4" s="60"/>
      <c r="I4" s="60" t="s">
        <v>73</v>
      </c>
      <c r="J4" s="60"/>
      <c r="K4" s="60"/>
    </row>
    <row r="5" spans="4:15" ht="12.75">
      <c r="D5" s="18"/>
      <c r="E5" s="28" t="s">
        <v>74</v>
      </c>
      <c r="F5" s="18"/>
      <c r="G5" s="17" t="s">
        <v>75</v>
      </c>
      <c r="I5" s="54" t="str">
        <f>+E5</f>
        <v>31.01.2007</v>
      </c>
      <c r="J5" s="18"/>
      <c r="K5" s="17" t="str">
        <f>+G5</f>
        <v>31.01.2006</v>
      </c>
      <c r="L5" s="18"/>
      <c r="M5" s="31"/>
      <c r="N5" s="3"/>
      <c r="O5" s="31"/>
    </row>
    <row r="6" spans="2:15" ht="12.75">
      <c r="B6" s="17" t="s">
        <v>9</v>
      </c>
      <c r="C6" s="2"/>
      <c r="D6" s="3"/>
      <c r="E6" s="6" t="s">
        <v>7</v>
      </c>
      <c r="F6" s="3"/>
      <c r="G6" s="2" t="s">
        <v>7</v>
      </c>
      <c r="H6" s="2"/>
      <c r="I6" s="2" t="s">
        <v>7</v>
      </c>
      <c r="J6" s="3"/>
      <c r="K6" s="2" t="s">
        <v>7</v>
      </c>
      <c r="L6" s="3"/>
      <c r="M6" s="4"/>
      <c r="N6" s="4"/>
      <c r="O6" s="4"/>
    </row>
    <row r="7" spans="7:15" ht="12.75">
      <c r="G7" s="24" t="s">
        <v>35</v>
      </c>
      <c r="J7"/>
      <c r="K7" s="24" t="s">
        <v>35</v>
      </c>
      <c r="M7" s="4"/>
      <c r="N7" s="4"/>
      <c r="O7" s="4"/>
    </row>
    <row r="8" spans="1:15" ht="12.75">
      <c r="A8" s="1" t="s">
        <v>30</v>
      </c>
      <c r="J8"/>
      <c r="M8" s="4"/>
      <c r="N8" s="4"/>
      <c r="O8" s="4"/>
    </row>
    <row r="9" spans="1:15" ht="9" customHeight="1">
      <c r="A9" s="1"/>
      <c r="J9"/>
      <c r="M9" s="4"/>
      <c r="N9" s="4"/>
      <c r="O9" s="4"/>
    </row>
    <row r="10" spans="1:15" ht="12.75">
      <c r="A10" s="10" t="s">
        <v>0</v>
      </c>
      <c r="B10" s="17">
        <v>5</v>
      </c>
      <c r="C10" s="10"/>
      <c r="D10" s="10"/>
      <c r="E10" s="45">
        <v>27390</v>
      </c>
      <c r="F10" s="10"/>
      <c r="G10" s="25">
        <v>20575</v>
      </c>
      <c r="H10" s="10"/>
      <c r="I10" s="25">
        <v>93777</v>
      </c>
      <c r="J10" s="10"/>
      <c r="K10" s="25">
        <v>94376</v>
      </c>
      <c r="L10" s="11"/>
      <c r="M10" s="11"/>
      <c r="N10" s="11"/>
      <c r="O10" s="11"/>
    </row>
    <row r="11" spans="1:15" ht="9" customHeight="1">
      <c r="A11" s="1"/>
      <c r="B11" s="17"/>
      <c r="C11" s="10"/>
      <c r="D11" s="10"/>
      <c r="E11" s="45"/>
      <c r="F11" s="10"/>
      <c r="G11" s="10"/>
      <c r="H11" s="10"/>
      <c r="I11" s="10"/>
      <c r="J11" s="10"/>
      <c r="K11" s="10"/>
      <c r="L11" s="11"/>
      <c r="M11" s="11"/>
      <c r="N11" s="11"/>
      <c r="O11" s="11"/>
    </row>
    <row r="12" spans="1:15" ht="12.75">
      <c r="A12" s="10" t="s">
        <v>12</v>
      </c>
      <c r="B12" s="17"/>
      <c r="C12" s="10"/>
      <c r="D12" s="10"/>
      <c r="E12" s="45">
        <v>-19567</v>
      </c>
      <c r="F12" s="10"/>
      <c r="G12" s="25">
        <v>-14022</v>
      </c>
      <c r="H12" s="30"/>
      <c r="I12" s="25">
        <v>-62540</v>
      </c>
      <c r="J12" s="10"/>
      <c r="K12" s="25">
        <v>-65069</v>
      </c>
      <c r="L12" s="11"/>
      <c r="M12" s="11"/>
      <c r="N12" s="11"/>
      <c r="O12" s="11"/>
    </row>
    <row r="13" spans="1:15" ht="9" customHeight="1">
      <c r="A13" s="10"/>
      <c r="B13" s="17"/>
      <c r="C13" s="10"/>
      <c r="D13" s="27"/>
      <c r="E13" s="26"/>
      <c r="F13" s="27"/>
      <c r="G13" s="26"/>
      <c r="H13" s="10"/>
      <c r="I13" s="26"/>
      <c r="J13" s="27"/>
      <c r="K13" s="26"/>
      <c r="L13" s="11"/>
      <c r="M13" s="27"/>
      <c r="N13" s="11"/>
      <c r="O13" s="27"/>
    </row>
    <row r="14" spans="1:15" ht="9" customHeight="1">
      <c r="A14" s="1"/>
      <c r="B14" s="17"/>
      <c r="C14" s="10"/>
      <c r="D14" s="27"/>
      <c r="E14" s="27"/>
      <c r="F14" s="27"/>
      <c r="G14" s="27"/>
      <c r="H14" s="10"/>
      <c r="I14" s="27"/>
      <c r="J14" s="27"/>
      <c r="K14" s="27"/>
      <c r="L14" s="11"/>
      <c r="M14" s="11"/>
      <c r="N14" s="11"/>
      <c r="O14" s="11"/>
    </row>
    <row r="15" spans="1:15" ht="12.75">
      <c r="A15" s="1" t="s">
        <v>13</v>
      </c>
      <c r="B15" s="17"/>
      <c r="C15" s="10"/>
      <c r="D15" s="30"/>
      <c r="E15" s="11">
        <f>SUM(E10:E14)</f>
        <v>7823</v>
      </c>
      <c r="F15" s="30"/>
      <c r="G15" s="11">
        <f>SUM(G10:G14)</f>
        <v>6553</v>
      </c>
      <c r="H15" s="10"/>
      <c r="I15" s="11">
        <f>SUM(I10:I14)</f>
        <v>31237</v>
      </c>
      <c r="J15" s="10"/>
      <c r="K15" s="11">
        <f>SUM(K10:K14)</f>
        <v>29307</v>
      </c>
      <c r="L15" s="11"/>
      <c r="M15" s="11"/>
      <c r="N15" s="11"/>
      <c r="O15" s="11"/>
    </row>
    <row r="16" spans="1:15" ht="12.75" customHeight="1">
      <c r="A16" s="10"/>
      <c r="B16" s="17"/>
      <c r="C16" s="10"/>
      <c r="D16" s="30"/>
      <c r="E16" s="52"/>
      <c r="F16" s="30"/>
      <c r="G16" s="30"/>
      <c r="H16" s="10"/>
      <c r="I16" s="10"/>
      <c r="J16" s="10"/>
      <c r="K16" s="10"/>
      <c r="L16" s="11"/>
      <c r="M16" s="11"/>
      <c r="N16" s="11"/>
      <c r="O16" s="11"/>
    </row>
    <row r="17" spans="1:15" ht="12.75" customHeight="1">
      <c r="A17" t="s">
        <v>31</v>
      </c>
      <c r="B17" s="17"/>
      <c r="C17" s="10"/>
      <c r="D17" s="30"/>
      <c r="E17" s="52">
        <v>146</v>
      </c>
      <c r="F17" s="30"/>
      <c r="G17" s="33">
        <v>949</v>
      </c>
      <c r="H17" s="10"/>
      <c r="I17" s="45">
        <v>710</v>
      </c>
      <c r="J17" s="10"/>
      <c r="K17" s="25">
        <v>2277</v>
      </c>
      <c r="L17" s="11"/>
      <c r="M17" s="11"/>
      <c r="N17" s="11"/>
      <c r="O17" s="11"/>
    </row>
    <row r="18" spans="2:15" ht="12.75" customHeight="1">
      <c r="B18" s="17"/>
      <c r="C18" s="10"/>
      <c r="D18" s="30"/>
      <c r="E18" s="52"/>
      <c r="F18" s="30"/>
      <c r="G18" s="33"/>
      <c r="H18" s="10"/>
      <c r="I18" s="45"/>
      <c r="J18" s="10"/>
      <c r="K18" s="25"/>
      <c r="L18" s="11"/>
      <c r="M18" s="11"/>
      <c r="N18" s="11"/>
      <c r="O18" s="11"/>
    </row>
    <row r="19" spans="1:15" ht="12.75" customHeight="1">
      <c r="A19" t="s">
        <v>23</v>
      </c>
      <c r="B19" s="17"/>
      <c r="C19" s="10"/>
      <c r="D19" s="30"/>
      <c r="E19" s="52">
        <v>431</v>
      </c>
      <c r="F19" s="30"/>
      <c r="G19" s="30">
        <v>734</v>
      </c>
      <c r="H19" s="10"/>
      <c r="I19" s="45">
        <v>1734</v>
      </c>
      <c r="J19" s="10"/>
      <c r="K19" s="45">
        <f>1691+577</f>
        <v>2268</v>
      </c>
      <c r="L19" s="11"/>
      <c r="M19" s="11"/>
      <c r="N19" s="11"/>
      <c r="O19" s="11"/>
    </row>
    <row r="20" spans="2:15" ht="12.75" customHeight="1">
      <c r="B20" s="17"/>
      <c r="C20" s="10"/>
      <c r="D20" s="30"/>
      <c r="E20" s="52"/>
      <c r="F20" s="30"/>
      <c r="G20" s="33"/>
      <c r="H20" s="10"/>
      <c r="I20" s="45"/>
      <c r="J20" s="10"/>
      <c r="K20" s="25"/>
      <c r="L20" s="11"/>
      <c r="M20" s="11"/>
      <c r="N20" s="11"/>
      <c r="O20" s="11"/>
    </row>
    <row r="21" spans="1:15" ht="12.75" customHeight="1">
      <c r="A21" t="s">
        <v>32</v>
      </c>
      <c r="B21" s="17"/>
      <c r="C21" s="10"/>
      <c r="D21" s="30"/>
      <c r="E21" s="52">
        <v>-209</v>
      </c>
      <c r="F21" s="30"/>
      <c r="G21" s="33">
        <v>-242</v>
      </c>
      <c r="H21" s="10"/>
      <c r="I21" s="45">
        <v>-506</v>
      </c>
      <c r="J21" s="10"/>
      <c r="K21" s="25">
        <v>-643</v>
      </c>
      <c r="L21" s="11"/>
      <c r="M21" s="11"/>
      <c r="N21" s="11"/>
      <c r="O21" s="11"/>
    </row>
    <row r="22" spans="2:15" ht="12.75" customHeight="1">
      <c r="B22" s="17"/>
      <c r="C22" s="10"/>
      <c r="D22" s="30"/>
      <c r="E22" s="52"/>
      <c r="F22" s="30"/>
      <c r="G22" s="30"/>
      <c r="H22" s="10"/>
      <c r="I22" s="45"/>
      <c r="J22" s="10"/>
      <c r="K22" s="10"/>
      <c r="L22" s="11"/>
      <c r="M22" s="11"/>
      <c r="N22" s="11"/>
      <c r="O22" s="11"/>
    </row>
    <row r="23" spans="1:15" ht="12.75" customHeight="1">
      <c r="A23" t="s">
        <v>33</v>
      </c>
      <c r="B23" s="17"/>
      <c r="C23" s="10"/>
      <c r="D23" s="30"/>
      <c r="E23" s="52">
        <v>-5835</v>
      </c>
      <c r="F23" s="30"/>
      <c r="G23" s="33">
        <v>-6671</v>
      </c>
      <c r="H23" s="10"/>
      <c r="I23" s="45">
        <v>-22394</v>
      </c>
      <c r="J23" s="10"/>
      <c r="K23" s="25">
        <v>-22133</v>
      </c>
      <c r="L23" s="11"/>
      <c r="M23" s="11"/>
      <c r="N23" s="11"/>
      <c r="O23" s="11"/>
    </row>
    <row r="24" spans="2:15" ht="9" customHeight="1">
      <c r="B24" s="17"/>
      <c r="C24" s="10"/>
      <c r="D24" s="27"/>
      <c r="E24" s="26"/>
      <c r="F24" s="27"/>
      <c r="G24" s="26"/>
      <c r="H24" s="10"/>
      <c r="I24" s="26"/>
      <c r="J24" s="27"/>
      <c r="K24" s="26"/>
      <c r="L24" s="11"/>
      <c r="M24" s="11"/>
      <c r="N24" s="11"/>
      <c r="O24" s="11"/>
    </row>
    <row r="25" spans="1:15" ht="12.75" customHeight="1">
      <c r="A25" s="1" t="s">
        <v>85</v>
      </c>
      <c r="B25" s="17"/>
      <c r="C25" s="10"/>
      <c r="D25" s="27"/>
      <c r="E25" s="27">
        <f>SUM(E15:E24)</f>
        <v>2356</v>
      </c>
      <c r="F25" s="27"/>
      <c r="G25" s="27">
        <f>SUM(G15:G24)</f>
        <v>1323</v>
      </c>
      <c r="H25" s="10"/>
      <c r="I25" s="27">
        <f>SUM(I15:I24)</f>
        <v>10781</v>
      </c>
      <c r="J25" s="27"/>
      <c r="K25" s="27">
        <f>SUM(K15:K24)</f>
        <v>11076</v>
      </c>
      <c r="L25" s="11"/>
      <c r="M25" s="11"/>
      <c r="N25" s="11"/>
      <c r="O25" s="11"/>
    </row>
    <row r="26" spans="2:15" ht="12.75" customHeight="1">
      <c r="B26" s="17"/>
      <c r="C26" s="10"/>
      <c r="D26" s="27"/>
      <c r="E26" s="27"/>
      <c r="F26" s="27"/>
      <c r="G26" s="27"/>
      <c r="H26" s="10"/>
      <c r="I26" s="27"/>
      <c r="J26" s="27"/>
      <c r="K26" s="27"/>
      <c r="L26" s="11"/>
      <c r="M26" s="11"/>
      <c r="N26" s="11"/>
      <c r="O26" s="11"/>
    </row>
    <row r="27" spans="1:15" ht="12.75" customHeight="1">
      <c r="A27" t="s">
        <v>24</v>
      </c>
      <c r="B27" s="17"/>
      <c r="C27" s="10"/>
      <c r="D27" s="30"/>
      <c r="E27" s="52">
        <v>-625</v>
      </c>
      <c r="F27" s="30"/>
      <c r="G27" s="33">
        <v>-370</v>
      </c>
      <c r="H27" s="10"/>
      <c r="I27" s="45">
        <v>-1852</v>
      </c>
      <c r="J27" s="10"/>
      <c r="K27" s="25">
        <v>-2052</v>
      </c>
      <c r="L27" s="11"/>
      <c r="M27" s="11"/>
      <c r="N27" s="11"/>
      <c r="O27" s="11"/>
    </row>
    <row r="28" spans="2:15" ht="12.75" customHeight="1">
      <c r="B28" s="17"/>
      <c r="C28" s="10"/>
      <c r="D28" s="30"/>
      <c r="E28" s="52"/>
      <c r="F28" s="30"/>
      <c r="G28" s="30"/>
      <c r="H28" s="10"/>
      <c r="I28" s="10"/>
      <c r="J28" s="10"/>
      <c r="K28" s="10"/>
      <c r="L28" s="11"/>
      <c r="M28" s="11"/>
      <c r="N28" s="11"/>
      <c r="O28" s="11"/>
    </row>
    <row r="29" spans="1:15" ht="12.75" customHeight="1">
      <c r="A29" t="s">
        <v>15</v>
      </c>
      <c r="B29" s="17"/>
      <c r="C29" s="10"/>
      <c r="D29" s="30"/>
      <c r="E29" s="52">
        <v>812</v>
      </c>
      <c r="F29" s="30"/>
      <c r="G29" s="33">
        <v>120</v>
      </c>
      <c r="H29" s="30"/>
      <c r="I29" s="25">
        <v>2579</v>
      </c>
      <c r="J29" s="10"/>
      <c r="K29" s="25">
        <v>1021</v>
      </c>
      <c r="L29" s="11"/>
      <c r="M29" s="11"/>
      <c r="N29" s="11"/>
      <c r="O29" s="11"/>
    </row>
    <row r="30" spans="2:15" ht="9" customHeight="1">
      <c r="B30" s="17"/>
      <c r="C30" s="10"/>
      <c r="D30" s="27"/>
      <c r="E30" s="26"/>
      <c r="F30" s="27"/>
      <c r="G30" s="7"/>
      <c r="H30" s="10"/>
      <c r="I30" s="7"/>
      <c r="J30" s="27"/>
      <c r="K30" s="7"/>
      <c r="L30" s="11"/>
      <c r="M30" s="11"/>
      <c r="N30" s="11"/>
      <c r="O30" s="11"/>
    </row>
    <row r="31" spans="2:15" ht="9" customHeight="1">
      <c r="B31" s="17"/>
      <c r="C31" s="10"/>
      <c r="D31" s="27"/>
      <c r="E31" s="28"/>
      <c r="F31" s="27"/>
      <c r="G31" s="28"/>
      <c r="H31" s="10"/>
      <c r="I31" s="28"/>
      <c r="J31" s="27"/>
      <c r="K31" s="28"/>
      <c r="L31" s="11"/>
      <c r="M31" s="11"/>
      <c r="N31" s="11"/>
      <c r="O31" s="11"/>
    </row>
    <row r="32" spans="1:15" ht="12.75">
      <c r="A32" s="1" t="s">
        <v>25</v>
      </c>
      <c r="B32" s="17"/>
      <c r="C32" s="10"/>
      <c r="D32" s="27"/>
      <c r="E32" s="6">
        <f>SUM(E25:E31)</f>
        <v>2543</v>
      </c>
      <c r="F32" s="27"/>
      <c r="G32" s="6">
        <f>SUM(G25:G31)</f>
        <v>1073</v>
      </c>
      <c r="H32" s="10"/>
      <c r="I32" s="6">
        <f>SUM(I25:I31)</f>
        <v>11508</v>
      </c>
      <c r="J32" s="27"/>
      <c r="K32" s="6">
        <f>SUM(K25:K31)</f>
        <v>10045</v>
      </c>
      <c r="L32" s="11"/>
      <c r="M32" s="11"/>
      <c r="N32" s="11"/>
      <c r="O32" s="11"/>
    </row>
    <row r="33" spans="2:15" ht="12.75">
      <c r="B33" s="17"/>
      <c r="C33" s="10"/>
      <c r="D33" s="27"/>
      <c r="E33" s="27"/>
      <c r="F33" s="27"/>
      <c r="G33" s="27"/>
      <c r="H33" s="10"/>
      <c r="I33" s="28"/>
      <c r="J33" s="27"/>
      <c r="K33" s="28"/>
      <c r="L33" s="11"/>
      <c r="M33" s="11"/>
      <c r="N33" s="11"/>
      <c r="O33" s="11"/>
    </row>
    <row r="34" spans="1:15" ht="12.75">
      <c r="A34" t="s">
        <v>34</v>
      </c>
      <c r="B34" s="17">
        <v>22</v>
      </c>
      <c r="C34" s="10"/>
      <c r="D34" s="30"/>
      <c r="E34" s="52">
        <v>-162</v>
      </c>
      <c r="F34" s="30"/>
      <c r="G34" s="33">
        <v>-83</v>
      </c>
      <c r="H34" s="10"/>
      <c r="I34" s="25">
        <v>-3360</v>
      </c>
      <c r="J34" s="10"/>
      <c r="K34" s="25">
        <v>-2576</v>
      </c>
      <c r="L34" s="11"/>
      <c r="M34" s="27"/>
      <c r="N34" s="11"/>
      <c r="O34" s="27"/>
    </row>
    <row r="35" spans="2:15" ht="9" customHeight="1">
      <c r="B35" s="17"/>
      <c r="C35" s="10"/>
      <c r="D35" s="27"/>
      <c r="E35" s="26"/>
      <c r="F35" s="27"/>
      <c r="G35" s="26"/>
      <c r="H35" s="10"/>
      <c r="I35" s="26"/>
      <c r="J35" s="27"/>
      <c r="K35" s="26"/>
      <c r="L35" s="11"/>
      <c r="M35" s="27"/>
      <c r="N35" s="11"/>
      <c r="O35" s="27"/>
    </row>
    <row r="36" spans="1:15" ht="12.75">
      <c r="A36" s="1" t="s">
        <v>97</v>
      </c>
      <c r="B36" s="17"/>
      <c r="C36" s="10"/>
      <c r="D36" s="27"/>
      <c r="E36" s="28"/>
      <c r="F36" s="27"/>
      <c r="G36" s="28"/>
      <c r="H36" s="10"/>
      <c r="I36" s="28"/>
      <c r="J36" s="27"/>
      <c r="K36" s="28"/>
      <c r="L36" s="11"/>
      <c r="M36" s="11"/>
      <c r="N36" s="11"/>
      <c r="O36" s="11"/>
    </row>
    <row r="37" spans="1:15" ht="12.75">
      <c r="A37" s="42" t="s">
        <v>104</v>
      </c>
      <c r="B37" s="17"/>
      <c r="C37" s="10"/>
      <c r="D37" s="27"/>
      <c r="E37" s="11">
        <f>SUM(E31:E35)</f>
        <v>2381</v>
      </c>
      <c r="F37" s="27"/>
      <c r="G37" s="11">
        <f>SUM(G31:G35)</f>
        <v>990</v>
      </c>
      <c r="H37" s="30"/>
      <c r="I37" s="11">
        <f>SUM(I31:I35)</f>
        <v>8148</v>
      </c>
      <c r="J37" s="27"/>
      <c r="K37" s="11">
        <f>SUM(K31:K35)</f>
        <v>7469</v>
      </c>
      <c r="L37" s="11"/>
      <c r="M37" s="11"/>
      <c r="N37" s="11"/>
      <c r="O37" s="11"/>
    </row>
    <row r="38" spans="2:15" ht="12.75">
      <c r="B38" s="17"/>
      <c r="C38" s="10"/>
      <c r="D38" s="27"/>
      <c r="E38" s="27"/>
      <c r="F38" s="27"/>
      <c r="G38" s="27"/>
      <c r="H38" s="10"/>
      <c r="I38" s="27"/>
      <c r="J38" s="27"/>
      <c r="K38" s="27"/>
      <c r="L38" s="11"/>
      <c r="M38" s="11"/>
      <c r="N38" s="11"/>
      <c r="O38" s="11"/>
    </row>
    <row r="39" spans="1:15" ht="12.75">
      <c r="A39" s="1" t="s">
        <v>98</v>
      </c>
      <c r="B39" s="17">
        <v>13</v>
      </c>
      <c r="C39" s="10"/>
      <c r="D39" s="27"/>
      <c r="E39" s="27"/>
      <c r="F39" s="27"/>
      <c r="G39" s="27"/>
      <c r="H39" s="10"/>
      <c r="I39" s="27"/>
      <c r="J39" s="27"/>
      <c r="K39" s="27"/>
      <c r="L39" s="11"/>
      <c r="M39" s="11"/>
      <c r="N39" s="11"/>
      <c r="O39" s="11"/>
    </row>
    <row r="40" spans="2:15" ht="12.75">
      <c r="B40" s="17"/>
      <c r="C40" s="10"/>
      <c r="D40" s="27"/>
      <c r="E40" s="27"/>
      <c r="F40" s="27"/>
      <c r="G40" s="27"/>
      <c r="H40" s="10"/>
      <c r="I40" s="27"/>
      <c r="J40" s="27"/>
      <c r="K40" s="27"/>
      <c r="L40" s="11"/>
      <c r="M40" s="11"/>
      <c r="N40" s="11"/>
      <c r="O40" s="11"/>
    </row>
    <row r="41" spans="1:15" ht="12.75">
      <c r="A41" t="s">
        <v>100</v>
      </c>
      <c r="B41" s="17"/>
      <c r="C41" s="10"/>
      <c r="D41" s="27"/>
      <c r="E41" s="27"/>
      <c r="F41" s="27"/>
      <c r="G41" s="27"/>
      <c r="H41" s="10"/>
      <c r="I41" s="27"/>
      <c r="J41" s="27"/>
      <c r="K41" s="27"/>
      <c r="L41" s="11"/>
      <c r="M41" s="11"/>
      <c r="N41" s="11"/>
      <c r="O41" s="11"/>
    </row>
    <row r="42" spans="1:15" ht="12.75">
      <c r="A42" s="13" t="s">
        <v>99</v>
      </c>
      <c r="B42" s="17"/>
      <c r="C42" s="10"/>
      <c r="D42" s="27"/>
      <c r="E42" s="27">
        <v>0</v>
      </c>
      <c r="F42" s="27"/>
      <c r="G42" s="27">
        <v>0</v>
      </c>
      <c r="H42" s="10"/>
      <c r="I42" s="27">
        <v>0</v>
      </c>
      <c r="J42" s="27"/>
      <c r="K42" s="27">
        <v>0</v>
      </c>
      <c r="L42" s="11"/>
      <c r="M42" s="11"/>
      <c r="N42" s="11"/>
      <c r="O42" s="11"/>
    </row>
    <row r="43" spans="1:15" ht="9" customHeight="1">
      <c r="A43" s="13"/>
      <c r="B43" s="17"/>
      <c r="C43" s="10"/>
      <c r="D43" s="27"/>
      <c r="E43" s="27"/>
      <c r="F43" s="27"/>
      <c r="G43" s="27"/>
      <c r="H43" s="10"/>
      <c r="I43" s="27"/>
      <c r="J43" s="27"/>
      <c r="K43" s="27"/>
      <c r="L43" s="11"/>
      <c r="M43" s="11"/>
      <c r="N43" s="11"/>
      <c r="O43" s="11"/>
    </row>
    <row r="44" spans="2:15" ht="9" customHeight="1">
      <c r="B44" s="17"/>
      <c r="C44" s="10"/>
      <c r="D44" s="27"/>
      <c r="E44" s="57"/>
      <c r="F44" s="27"/>
      <c r="G44" s="57"/>
      <c r="H44" s="10"/>
      <c r="I44" s="57"/>
      <c r="J44" s="27"/>
      <c r="K44" s="57"/>
      <c r="L44" s="11"/>
      <c r="M44" s="11"/>
      <c r="N44" s="11"/>
      <c r="O44" s="11"/>
    </row>
    <row r="45" spans="1:15" ht="13.5" thickBot="1">
      <c r="A45" s="1" t="s">
        <v>76</v>
      </c>
      <c r="B45" s="17"/>
      <c r="C45" s="10"/>
      <c r="D45" s="27"/>
      <c r="E45" s="58">
        <f>+E37+E42</f>
        <v>2381</v>
      </c>
      <c r="F45" s="27"/>
      <c r="G45" s="58">
        <f>+G37+G42</f>
        <v>990</v>
      </c>
      <c r="H45" s="10"/>
      <c r="I45" s="58">
        <f>+I37+I42</f>
        <v>8148</v>
      </c>
      <c r="J45" s="27"/>
      <c r="K45" s="58">
        <f>+K37+K42</f>
        <v>7469</v>
      </c>
      <c r="L45" s="11"/>
      <c r="M45" s="11"/>
      <c r="N45" s="11"/>
      <c r="O45" s="11"/>
    </row>
    <row r="46" spans="1:15" ht="12.75">
      <c r="A46" s="1"/>
      <c r="B46" s="17"/>
      <c r="C46" s="10"/>
      <c r="D46" s="27"/>
      <c r="E46" s="27"/>
      <c r="F46" s="27"/>
      <c r="G46" s="11"/>
      <c r="H46" s="10"/>
      <c r="I46" s="11"/>
      <c r="J46" s="27"/>
      <c r="K46" s="11"/>
      <c r="L46" s="11"/>
      <c r="M46" s="11"/>
      <c r="N46" s="11"/>
      <c r="O46" s="11"/>
    </row>
    <row r="47" spans="1:15" ht="12.75">
      <c r="A47" s="10" t="s">
        <v>29</v>
      </c>
      <c r="B47" s="17"/>
      <c r="C47" s="10"/>
      <c r="D47" s="27"/>
      <c r="E47" s="27"/>
      <c r="F47" s="27"/>
      <c r="G47" s="11"/>
      <c r="H47" s="10"/>
      <c r="I47" s="11"/>
      <c r="J47" s="27"/>
      <c r="K47" s="11"/>
      <c r="L47" s="11"/>
      <c r="M47" s="11"/>
      <c r="N47" s="11"/>
      <c r="O47" s="11"/>
    </row>
    <row r="48" spans="1:15" ht="12.75">
      <c r="A48" s="10"/>
      <c r="B48" s="17"/>
      <c r="C48" s="10"/>
      <c r="D48" s="27"/>
      <c r="E48" s="27"/>
      <c r="F48" s="27"/>
      <c r="G48" s="11"/>
      <c r="H48" s="10"/>
      <c r="I48" s="11"/>
      <c r="J48" s="27"/>
      <c r="K48" s="11"/>
      <c r="L48" s="11"/>
      <c r="M48" s="11"/>
      <c r="N48" s="11"/>
      <c r="O48" s="11"/>
    </row>
    <row r="49" spans="1:15" ht="12.75">
      <c r="A49" s="41" t="s">
        <v>86</v>
      </c>
      <c r="B49" s="17"/>
      <c r="C49" s="10"/>
      <c r="D49" s="27"/>
      <c r="E49" s="27">
        <f>+E37-E51</f>
        <v>2354</v>
      </c>
      <c r="F49" s="27"/>
      <c r="G49" s="27">
        <f>+G37-G51</f>
        <v>1014</v>
      </c>
      <c r="H49" s="10"/>
      <c r="I49" s="27">
        <f>+I37-I51</f>
        <v>8002</v>
      </c>
      <c r="J49" s="27"/>
      <c r="K49" s="27">
        <f>+K37-K51</f>
        <v>7406</v>
      </c>
      <c r="L49" s="11"/>
      <c r="M49" s="11"/>
      <c r="N49" s="11"/>
      <c r="O49" s="11"/>
    </row>
    <row r="50" spans="1:15" ht="12.75">
      <c r="A50" s="41"/>
      <c r="B50" s="17"/>
      <c r="C50" s="10"/>
      <c r="D50" s="27"/>
      <c r="E50" s="27"/>
      <c r="F50" s="27"/>
      <c r="G50" s="11"/>
      <c r="H50" s="10"/>
      <c r="I50" s="11"/>
      <c r="J50" s="27"/>
      <c r="K50" s="11"/>
      <c r="L50" s="11"/>
      <c r="M50" s="11"/>
      <c r="N50" s="11"/>
      <c r="O50" s="11"/>
    </row>
    <row r="51" spans="1:15" ht="12.75">
      <c r="A51" s="41" t="s">
        <v>41</v>
      </c>
      <c r="B51" s="17"/>
      <c r="C51" s="10"/>
      <c r="D51" s="27"/>
      <c r="E51" s="55">
        <v>27</v>
      </c>
      <c r="F51" s="55"/>
      <c r="G51" s="55">
        <v>-24</v>
      </c>
      <c r="H51" s="56"/>
      <c r="I51" s="55">
        <v>146</v>
      </c>
      <c r="J51" s="55"/>
      <c r="K51" s="55">
        <v>63</v>
      </c>
      <c r="L51" s="11"/>
      <c r="M51" s="11"/>
      <c r="N51" s="11"/>
      <c r="O51" s="11"/>
    </row>
    <row r="52" spans="1:15" ht="18.75" customHeight="1" thickBot="1">
      <c r="A52" s="1"/>
      <c r="B52" s="17"/>
      <c r="C52" s="10"/>
      <c r="D52" s="27"/>
      <c r="E52" s="9">
        <f>SUM(E49:E51)</f>
        <v>2381</v>
      </c>
      <c r="F52" s="27"/>
      <c r="G52" s="9">
        <f>SUM(G49:G51)</f>
        <v>990</v>
      </c>
      <c r="H52" s="10"/>
      <c r="I52" s="9">
        <f>SUM(I49:I51)</f>
        <v>8148</v>
      </c>
      <c r="J52" s="27"/>
      <c r="K52" s="9">
        <f>SUM(K49:K51)</f>
        <v>7469</v>
      </c>
      <c r="L52" s="11"/>
      <c r="M52" s="11"/>
      <c r="N52" s="11"/>
      <c r="O52" s="11"/>
    </row>
    <row r="53" spans="1:15" ht="9" customHeight="1">
      <c r="A53" s="1"/>
      <c r="B53" s="17"/>
      <c r="C53" s="10"/>
      <c r="D53" s="27"/>
      <c r="E53" s="27"/>
      <c r="F53" s="27"/>
      <c r="G53" s="11"/>
      <c r="H53" s="10"/>
      <c r="I53" s="11"/>
      <c r="J53" s="27"/>
      <c r="K53" s="11"/>
      <c r="L53" s="11"/>
      <c r="M53" s="11"/>
      <c r="N53" s="11"/>
      <c r="O53" s="11"/>
    </row>
    <row r="54" spans="1:15" ht="12.75">
      <c r="A54" s="1" t="s">
        <v>88</v>
      </c>
      <c r="B54" s="17"/>
      <c r="C54" s="10"/>
      <c r="D54" s="27"/>
      <c r="E54" s="27"/>
      <c r="F54" s="27"/>
      <c r="G54" s="11"/>
      <c r="H54" s="10"/>
      <c r="I54" s="11"/>
      <c r="J54" s="27"/>
      <c r="K54" s="11"/>
      <c r="L54" s="11"/>
      <c r="M54" s="11"/>
      <c r="N54" s="11"/>
      <c r="O54" s="11"/>
    </row>
    <row r="55" spans="1:15" ht="12.75">
      <c r="A55" s="42" t="s">
        <v>87</v>
      </c>
      <c r="B55" s="17"/>
      <c r="C55" s="10"/>
      <c r="D55" s="27"/>
      <c r="E55" s="27"/>
      <c r="F55" s="27"/>
      <c r="G55" s="11"/>
      <c r="H55" s="10"/>
      <c r="I55" s="11"/>
      <c r="J55" s="27"/>
      <c r="K55" s="11"/>
      <c r="L55" s="11"/>
      <c r="M55" s="11"/>
      <c r="N55" s="11"/>
      <c r="O55" s="11"/>
    </row>
    <row r="56" spans="2:15" ht="12.75">
      <c r="B56" s="17"/>
      <c r="C56" s="10"/>
      <c r="D56" s="27"/>
      <c r="E56" s="27"/>
      <c r="F56" s="27"/>
      <c r="G56" s="27"/>
      <c r="H56" s="10"/>
      <c r="I56" s="28"/>
      <c r="J56" s="27"/>
      <c r="K56" s="28"/>
      <c r="L56" s="11"/>
      <c r="M56" s="3"/>
      <c r="N56" s="3"/>
      <c r="O56" s="4"/>
    </row>
    <row r="57" spans="1:15" ht="13.5" thickBot="1">
      <c r="A57" s="13" t="s">
        <v>77</v>
      </c>
      <c r="B57" s="17">
        <v>30</v>
      </c>
      <c r="C57" s="10"/>
      <c r="D57" s="27"/>
      <c r="E57" s="37">
        <f>+E49/225219*100</f>
        <v>1.0452048894631447</v>
      </c>
      <c r="F57" s="27"/>
      <c r="G57" s="37">
        <v>0.45</v>
      </c>
      <c r="H57" s="10"/>
      <c r="I57" s="37">
        <f>+I49/225219*100</f>
        <v>3.5529862045386933</v>
      </c>
      <c r="J57" s="27"/>
      <c r="K57" s="39">
        <v>3.29</v>
      </c>
      <c r="L57" s="11"/>
      <c r="M57" s="3"/>
      <c r="N57" s="3"/>
      <c r="O57" s="4"/>
    </row>
    <row r="58" spans="2:15" ht="12.75">
      <c r="B58" s="17"/>
      <c r="C58" s="10"/>
      <c r="D58" s="27"/>
      <c r="E58" s="29"/>
      <c r="F58" s="27"/>
      <c r="G58" s="29"/>
      <c r="H58" s="10"/>
      <c r="I58" s="29"/>
      <c r="J58" s="27"/>
      <c r="K58" s="29"/>
      <c r="L58" s="11"/>
      <c r="M58" s="3"/>
      <c r="N58" s="3"/>
      <c r="O58" s="4"/>
    </row>
    <row r="59" spans="1:15" ht="13.5" thickBot="1">
      <c r="A59" s="13" t="s">
        <v>78</v>
      </c>
      <c r="B59" s="17">
        <v>30</v>
      </c>
      <c r="C59" s="10"/>
      <c r="D59" s="27"/>
      <c r="E59" s="38">
        <v>1.045</v>
      </c>
      <c r="F59" s="27"/>
      <c r="G59" s="38">
        <v>0.45</v>
      </c>
      <c r="H59" s="10"/>
      <c r="I59" s="38">
        <v>3.55</v>
      </c>
      <c r="J59" s="27"/>
      <c r="K59" s="38">
        <v>3.29</v>
      </c>
      <c r="L59" s="11"/>
      <c r="M59" s="3"/>
      <c r="N59" s="3"/>
      <c r="O59" s="4"/>
    </row>
    <row r="60" spans="1:15" ht="12.75">
      <c r="A60" s="13"/>
      <c r="B60" s="17"/>
      <c r="C60" s="10"/>
      <c r="D60" s="27"/>
      <c r="E60" s="59"/>
      <c r="F60" s="27"/>
      <c r="G60" s="59"/>
      <c r="H60" s="10"/>
      <c r="I60" s="59"/>
      <c r="J60" s="27"/>
      <c r="K60" s="59"/>
      <c r="L60" s="11"/>
      <c r="M60" s="3"/>
      <c r="N60" s="3"/>
      <c r="O60" s="4"/>
    </row>
    <row r="61" spans="1:15" ht="12.75">
      <c r="A61" s="13"/>
      <c r="B61" s="17"/>
      <c r="C61" s="10"/>
      <c r="D61" s="27"/>
      <c r="E61" s="59"/>
      <c r="F61" s="27"/>
      <c r="G61" s="59"/>
      <c r="H61" s="10"/>
      <c r="I61" s="59"/>
      <c r="J61" s="27"/>
      <c r="K61" s="59"/>
      <c r="L61" s="11"/>
      <c r="M61" s="3"/>
      <c r="N61" s="3"/>
      <c r="O61" s="4"/>
    </row>
    <row r="62" spans="2:15" ht="12.75">
      <c r="B62" s="17"/>
      <c r="C62" s="10"/>
      <c r="D62" s="18"/>
      <c r="E62" s="27"/>
      <c r="F62" s="18"/>
      <c r="G62" s="18"/>
      <c r="H62" s="10"/>
      <c r="I62" s="2"/>
      <c r="J62" s="3"/>
      <c r="K62" s="2"/>
      <c r="L62" s="3"/>
      <c r="M62" s="3"/>
      <c r="N62" s="3"/>
      <c r="O62" s="4"/>
    </row>
    <row r="63" spans="1:14" ht="38.25" customHeight="1">
      <c r="A63" s="61" t="s">
        <v>56</v>
      </c>
      <c r="B63" s="61"/>
      <c r="C63" s="61"/>
      <c r="D63" s="61"/>
      <c r="E63" s="61"/>
      <c r="F63" s="61"/>
      <c r="G63" s="61"/>
      <c r="H63" s="61"/>
      <c r="I63" s="61"/>
      <c r="J63" s="61"/>
      <c r="K63" s="61"/>
      <c r="L63" s="32"/>
      <c r="M63" s="2"/>
      <c r="N63" s="2"/>
    </row>
    <row r="64" spans="1:14" ht="12.75">
      <c r="A64" s="32"/>
      <c r="B64" s="32"/>
      <c r="C64" s="32"/>
      <c r="D64" s="32"/>
      <c r="E64" s="53"/>
      <c r="F64" s="32"/>
      <c r="G64" s="32"/>
      <c r="H64" s="32"/>
      <c r="I64" s="32"/>
      <c r="J64" s="32"/>
      <c r="K64" s="32"/>
      <c r="L64" s="32"/>
      <c r="M64" s="2"/>
      <c r="N64" s="2"/>
    </row>
    <row r="65" spans="9:14" ht="12.75">
      <c r="I65" s="2"/>
      <c r="J65" s="3"/>
      <c r="K65" s="2"/>
      <c r="L65" s="3"/>
      <c r="M65" s="2"/>
      <c r="N65" s="2"/>
    </row>
    <row r="66" spans="9:14" ht="12.75">
      <c r="I66" s="2"/>
      <c r="J66" s="3"/>
      <c r="K66" s="2"/>
      <c r="L66" s="3"/>
      <c r="M66" s="2"/>
      <c r="N66" s="2"/>
    </row>
    <row r="67" spans="9:14" ht="12.75">
      <c r="I67" s="2"/>
      <c r="J67" s="3"/>
      <c r="K67" s="2"/>
      <c r="L67" s="3"/>
      <c r="M67" s="2"/>
      <c r="N67" s="2"/>
    </row>
    <row r="68" spans="9:14" ht="12.75">
      <c r="I68" s="2"/>
      <c r="J68" s="3"/>
      <c r="K68" s="2"/>
      <c r="L68" s="3"/>
      <c r="M68" s="2"/>
      <c r="N68" s="2"/>
    </row>
    <row r="69" spans="9:14" ht="12.75">
      <c r="I69" s="2"/>
      <c r="J69" s="3"/>
      <c r="K69" s="2"/>
      <c r="L69" s="3"/>
      <c r="M69" s="2"/>
      <c r="N69" s="2"/>
    </row>
    <row r="70" spans="9:14" ht="12.75">
      <c r="I70" s="2"/>
      <c r="J70" s="3"/>
      <c r="K70" s="2"/>
      <c r="L70" s="3"/>
      <c r="M70" s="2"/>
      <c r="N70" s="2"/>
    </row>
    <row r="71" spans="9:14" ht="12.75">
      <c r="I71" s="2"/>
      <c r="J71" s="3"/>
      <c r="K71" s="2"/>
      <c r="L71" s="3"/>
      <c r="M71" s="2"/>
      <c r="N71" s="2"/>
    </row>
    <row r="72" spans="9:14" ht="12.75">
      <c r="I72" s="2"/>
      <c r="J72" s="3"/>
      <c r="K72" s="2"/>
      <c r="L72" s="3"/>
      <c r="M72" s="2"/>
      <c r="N72" s="2"/>
    </row>
    <row r="73" spans="9:14" ht="12.75">
      <c r="I73" s="2"/>
      <c r="J73" s="3"/>
      <c r="K73" s="2"/>
      <c r="L73" s="3"/>
      <c r="M73" s="2"/>
      <c r="N73" s="2"/>
    </row>
    <row r="74" spans="9:14" ht="12.75">
      <c r="I74" s="2"/>
      <c r="J74" s="3"/>
      <c r="K74" s="2"/>
      <c r="L74" s="3"/>
      <c r="M74" s="2"/>
      <c r="N74" s="2"/>
    </row>
    <row r="75" spans="9:14" ht="12.75">
      <c r="I75" s="2"/>
      <c r="J75" s="3"/>
      <c r="K75" s="2"/>
      <c r="L75" s="3"/>
      <c r="M75" s="2"/>
      <c r="N75" s="2"/>
    </row>
    <row r="76" spans="9:14" ht="12.75">
      <c r="I76" s="2"/>
      <c r="J76" s="3"/>
      <c r="K76" s="2"/>
      <c r="L76" s="3"/>
      <c r="M76" s="2"/>
      <c r="N76" s="2"/>
    </row>
    <row r="77" spans="9:14" ht="12.75">
      <c r="I77" s="2"/>
      <c r="J77" s="3"/>
      <c r="K77" s="2"/>
      <c r="L77" s="3"/>
      <c r="M77" s="2"/>
      <c r="N77" s="2"/>
    </row>
    <row r="78" spans="9:14" ht="12.75">
      <c r="I78" s="2"/>
      <c r="J78" s="3"/>
      <c r="K78" s="2"/>
      <c r="L78" s="3"/>
      <c r="M78" s="2"/>
      <c r="N78" s="2"/>
    </row>
    <row r="79" spans="9:14" ht="12.75">
      <c r="I79" s="2"/>
      <c r="J79" s="3"/>
      <c r="K79" s="2"/>
      <c r="L79" s="3"/>
      <c r="M79" s="2"/>
      <c r="N79" s="2"/>
    </row>
    <row r="80" spans="9:14" ht="12.75">
      <c r="I80" s="2"/>
      <c r="J80" s="3"/>
      <c r="K80" s="2"/>
      <c r="L80" s="3"/>
      <c r="M80" s="2"/>
      <c r="N80" s="2"/>
    </row>
    <row r="81" spans="9:14" ht="12.75">
      <c r="I81" s="2"/>
      <c r="J81" s="3"/>
      <c r="K81" s="2"/>
      <c r="L81" s="3"/>
      <c r="M81" s="2"/>
      <c r="N81" s="2"/>
    </row>
    <row r="82" spans="9:14" ht="12.75">
      <c r="I82" s="2"/>
      <c r="J82" s="3"/>
      <c r="K82" s="2"/>
      <c r="L82" s="3"/>
      <c r="M82" s="2"/>
      <c r="N82" s="2"/>
    </row>
    <row r="83" spans="9:14" ht="12.75">
      <c r="I83" s="2"/>
      <c r="J83" s="3"/>
      <c r="K83" s="2"/>
      <c r="L83" s="3"/>
      <c r="M83" s="2"/>
      <c r="N83" s="2"/>
    </row>
    <row r="84" spans="9:14" ht="12.75">
      <c r="I84" s="2"/>
      <c r="J84" s="3"/>
      <c r="K84" s="2"/>
      <c r="L84" s="3"/>
      <c r="M84" s="2"/>
      <c r="N84" s="2"/>
    </row>
    <row r="85" spans="9:14" ht="12.75">
      <c r="I85" s="2"/>
      <c r="J85" s="3"/>
      <c r="K85" s="2"/>
      <c r="L85" s="3"/>
      <c r="M85" s="2"/>
      <c r="N85" s="2"/>
    </row>
    <row r="86" spans="9:14" ht="12.75">
      <c r="I86" s="2"/>
      <c r="J86" s="3"/>
      <c r="K86" s="2"/>
      <c r="L86" s="3"/>
      <c r="M86" s="2"/>
      <c r="N86" s="2"/>
    </row>
    <row r="87" spans="9:14" ht="12.75">
      <c r="I87" s="2"/>
      <c r="J87" s="3"/>
      <c r="K87" s="2"/>
      <c r="L87" s="3"/>
      <c r="M87" s="2"/>
      <c r="N87" s="2"/>
    </row>
    <row r="88" spans="9:14" ht="12.75">
      <c r="I88" s="2"/>
      <c r="J88" s="3"/>
      <c r="K88" s="2"/>
      <c r="L88" s="3"/>
      <c r="M88" s="2"/>
      <c r="N88" s="2"/>
    </row>
    <row r="89" spans="9:14" ht="12.75">
      <c r="I89" s="2"/>
      <c r="J89" s="3"/>
      <c r="K89" s="2"/>
      <c r="L89" s="3"/>
      <c r="M89" s="2"/>
      <c r="N89" s="2"/>
    </row>
    <row r="90" spans="9:14" ht="12.75">
      <c r="I90" s="2"/>
      <c r="J90" s="3"/>
      <c r="K90" s="2"/>
      <c r="L90" s="3"/>
      <c r="M90" s="2"/>
      <c r="N90" s="2"/>
    </row>
    <row r="91" spans="9:14" ht="12.75">
      <c r="I91" s="2"/>
      <c r="J91" s="3"/>
      <c r="K91" s="2"/>
      <c r="L91" s="3"/>
      <c r="M91" s="2"/>
      <c r="N91" s="2"/>
    </row>
    <row r="92" spans="9:14" ht="12.75">
      <c r="I92" s="2"/>
      <c r="J92" s="3"/>
      <c r="K92" s="2"/>
      <c r="L92" s="3"/>
      <c r="M92" s="2"/>
      <c r="N92" s="2"/>
    </row>
    <row r="93" spans="9:14" ht="12.75">
      <c r="I93" s="2"/>
      <c r="J93" s="3"/>
      <c r="K93" s="2"/>
      <c r="L93" s="3"/>
      <c r="M93" s="2"/>
      <c r="N93" s="2"/>
    </row>
    <row r="94" spans="9:14" ht="12.75">
      <c r="I94" s="2"/>
      <c r="J94" s="3"/>
      <c r="K94" s="2"/>
      <c r="L94" s="3"/>
      <c r="M94" s="2"/>
      <c r="N94" s="2"/>
    </row>
    <row r="95" spans="9:14" ht="12.75">
      <c r="I95" s="2"/>
      <c r="J95" s="3"/>
      <c r="K95" s="2"/>
      <c r="L95" s="3"/>
      <c r="M95" s="2"/>
      <c r="N95" s="2"/>
    </row>
    <row r="96" spans="9:14" ht="12.75">
      <c r="I96" s="2"/>
      <c r="J96" s="3"/>
      <c r="K96" s="2"/>
      <c r="L96" s="3"/>
      <c r="M96" s="2"/>
      <c r="N96" s="2"/>
    </row>
    <row r="97" spans="9:14" ht="12.75">
      <c r="I97" s="2"/>
      <c r="J97" s="3"/>
      <c r="K97" s="2"/>
      <c r="L97" s="3"/>
      <c r="M97" s="2"/>
      <c r="N97" s="2"/>
    </row>
    <row r="98" spans="9:14" ht="12.75">
      <c r="I98" s="2"/>
      <c r="J98" s="3"/>
      <c r="K98" s="2"/>
      <c r="L98" s="3"/>
      <c r="M98" s="2"/>
      <c r="N98" s="2"/>
    </row>
    <row r="99" spans="9:14" ht="12.75">
      <c r="I99" s="2"/>
      <c r="J99" s="3"/>
      <c r="K99" s="2"/>
      <c r="L99" s="3"/>
      <c r="M99" s="2"/>
      <c r="N99" s="2"/>
    </row>
    <row r="100" spans="9:14" ht="12.75">
      <c r="I100" s="2"/>
      <c r="J100" s="3"/>
      <c r="K100" s="2"/>
      <c r="L100" s="3"/>
      <c r="M100" s="2"/>
      <c r="N100" s="2"/>
    </row>
    <row r="101" spans="9:14" ht="12.75">
      <c r="I101" s="2"/>
      <c r="J101" s="3"/>
      <c r="K101" s="2"/>
      <c r="L101" s="3"/>
      <c r="M101" s="2"/>
      <c r="N101" s="2"/>
    </row>
    <row r="102" spans="9:14" ht="12.75">
      <c r="I102" s="2"/>
      <c r="J102" s="3"/>
      <c r="K102" s="2"/>
      <c r="L102" s="3"/>
      <c r="M102" s="2"/>
      <c r="N102" s="2"/>
    </row>
    <row r="103" spans="9:14" ht="12.75">
      <c r="I103" s="2"/>
      <c r="J103" s="3"/>
      <c r="K103" s="2"/>
      <c r="L103" s="3"/>
      <c r="M103" s="2"/>
      <c r="N103" s="2"/>
    </row>
    <row r="104" spans="9:14" ht="12.75">
      <c r="I104" s="2"/>
      <c r="J104" s="3"/>
      <c r="K104" s="2"/>
      <c r="L104" s="3"/>
      <c r="M104" s="2"/>
      <c r="N104" s="2"/>
    </row>
    <row r="105" spans="9:14" ht="12.75">
      <c r="I105" s="2"/>
      <c r="J105" s="3"/>
      <c r="K105" s="2"/>
      <c r="L105" s="3"/>
      <c r="M105" s="2"/>
      <c r="N105" s="2"/>
    </row>
    <row r="106" spans="9:14" ht="12.75">
      <c r="I106" s="2"/>
      <c r="J106" s="3"/>
      <c r="K106" s="2"/>
      <c r="L106" s="3"/>
      <c r="M106" s="2"/>
      <c r="N106" s="2"/>
    </row>
    <row r="107" spans="9:14" ht="12.75">
      <c r="I107" s="2"/>
      <c r="J107" s="3"/>
      <c r="K107" s="2"/>
      <c r="L107" s="3"/>
      <c r="M107" s="2"/>
      <c r="N107" s="2"/>
    </row>
    <row r="108" spans="9:14" ht="12.75">
      <c r="I108" s="2"/>
      <c r="J108" s="3"/>
      <c r="K108" s="2"/>
      <c r="L108" s="3"/>
      <c r="M108" s="2"/>
      <c r="N108" s="2"/>
    </row>
    <row r="109" spans="9:14" ht="12.75">
      <c r="I109" s="2"/>
      <c r="J109" s="3"/>
      <c r="K109" s="2"/>
      <c r="L109" s="3"/>
      <c r="M109" s="2"/>
      <c r="N109" s="2"/>
    </row>
    <row r="110" spans="9:14" ht="12.75">
      <c r="I110" s="2"/>
      <c r="J110" s="3"/>
      <c r="K110" s="2"/>
      <c r="L110" s="3"/>
      <c r="M110" s="2"/>
      <c r="N110" s="2"/>
    </row>
    <row r="111" spans="9:14" ht="12.75">
      <c r="I111" s="2"/>
      <c r="J111" s="3"/>
      <c r="K111" s="2"/>
      <c r="L111" s="3"/>
      <c r="M111" s="2"/>
      <c r="N111" s="2"/>
    </row>
    <row r="112" spans="9:14" ht="12.75">
      <c r="I112" s="2"/>
      <c r="J112" s="3"/>
      <c r="K112" s="2"/>
      <c r="L112" s="3"/>
      <c r="M112" s="2"/>
      <c r="N112" s="2"/>
    </row>
    <row r="113" spans="9:14" ht="12.75">
      <c r="I113" s="2"/>
      <c r="J113" s="3"/>
      <c r="K113" s="2"/>
      <c r="L113" s="3"/>
      <c r="M113" s="2"/>
      <c r="N113" s="2"/>
    </row>
    <row r="114" spans="9:14" ht="12.75">
      <c r="I114" s="2"/>
      <c r="J114" s="3"/>
      <c r="K114" s="2"/>
      <c r="L114" s="3"/>
      <c r="M114" s="2"/>
      <c r="N114" s="2"/>
    </row>
    <row r="115" spans="9:14" ht="12.75">
      <c r="I115" s="2"/>
      <c r="J115" s="3"/>
      <c r="K115" s="2"/>
      <c r="L115" s="3"/>
      <c r="M115" s="2"/>
      <c r="N115" s="2"/>
    </row>
    <row r="116" spans="9:14" ht="12.75">
      <c r="I116" s="2"/>
      <c r="J116" s="3"/>
      <c r="K116" s="2"/>
      <c r="L116" s="3"/>
      <c r="M116" s="2"/>
      <c r="N116" s="2"/>
    </row>
    <row r="117" spans="9:14" ht="12.75">
      <c r="I117" s="2"/>
      <c r="J117" s="3"/>
      <c r="K117" s="2"/>
      <c r="L117" s="3"/>
      <c r="M117" s="2"/>
      <c r="N117" s="2"/>
    </row>
    <row r="118" spans="9:14" ht="12.75">
      <c r="I118" s="2"/>
      <c r="J118" s="3"/>
      <c r="K118" s="2"/>
      <c r="L118" s="3"/>
      <c r="M118" s="2"/>
      <c r="N118" s="2"/>
    </row>
    <row r="119" spans="9:14" ht="12.75">
      <c r="I119" s="2"/>
      <c r="J119" s="3"/>
      <c r="K119" s="2"/>
      <c r="L119" s="3"/>
      <c r="M119" s="2"/>
      <c r="N119" s="2"/>
    </row>
    <row r="120" spans="9:14" ht="12.75">
      <c r="I120" s="2"/>
      <c r="J120" s="3"/>
      <c r="K120" s="2"/>
      <c r="L120" s="3"/>
      <c r="M120" s="2"/>
      <c r="N120" s="2"/>
    </row>
    <row r="121" spans="9:14" ht="12.75">
      <c r="I121" s="2"/>
      <c r="J121" s="3"/>
      <c r="K121" s="2"/>
      <c r="L121" s="3"/>
      <c r="M121" s="2"/>
      <c r="N121" s="2"/>
    </row>
    <row r="122" spans="9:14" ht="12.75">
      <c r="I122" s="2"/>
      <c r="J122" s="3"/>
      <c r="K122" s="2"/>
      <c r="L122" s="3"/>
      <c r="M122" s="2"/>
      <c r="N122" s="2"/>
    </row>
    <row r="123" spans="9:14" ht="12.75">
      <c r="I123" s="2"/>
      <c r="J123" s="3"/>
      <c r="K123" s="2"/>
      <c r="L123" s="3"/>
      <c r="M123" s="2"/>
      <c r="N123" s="2"/>
    </row>
    <row r="124" spans="9:14" ht="12.75">
      <c r="I124" s="2"/>
      <c r="J124" s="3"/>
      <c r="K124" s="2"/>
      <c r="L124" s="3"/>
      <c r="M124" s="2"/>
      <c r="N124" s="2"/>
    </row>
    <row r="125" spans="9:14" ht="12.75">
      <c r="I125" s="2"/>
      <c r="J125" s="3"/>
      <c r="K125" s="2"/>
      <c r="L125" s="3"/>
      <c r="M125" s="2"/>
      <c r="N125" s="2"/>
    </row>
    <row r="126" spans="9:14" ht="12.75">
      <c r="I126" s="2"/>
      <c r="J126" s="3"/>
      <c r="K126" s="2"/>
      <c r="L126" s="3"/>
      <c r="M126" s="2"/>
      <c r="N126" s="2"/>
    </row>
    <row r="127" spans="9:14" ht="12.75">
      <c r="I127" s="2"/>
      <c r="J127" s="3"/>
      <c r="K127" s="2"/>
      <c r="L127" s="3"/>
      <c r="M127" s="2"/>
      <c r="N127" s="2"/>
    </row>
    <row r="128" spans="9:14" ht="12.75">
      <c r="I128" s="2"/>
      <c r="J128" s="3"/>
      <c r="K128" s="2"/>
      <c r="L128" s="3"/>
      <c r="M128" s="2"/>
      <c r="N128" s="2"/>
    </row>
    <row r="129" spans="9:14" ht="12.75">
      <c r="I129" s="2"/>
      <c r="J129" s="3"/>
      <c r="K129" s="2"/>
      <c r="L129" s="3"/>
      <c r="M129" s="2"/>
      <c r="N129" s="2"/>
    </row>
    <row r="130" spans="9:14" ht="12.75">
      <c r="I130" s="2"/>
      <c r="J130" s="3"/>
      <c r="K130" s="2"/>
      <c r="L130" s="3"/>
      <c r="M130" s="2"/>
      <c r="N130" s="2"/>
    </row>
    <row r="131" spans="9:14" ht="12.75">
      <c r="I131" s="2"/>
      <c r="J131" s="3"/>
      <c r="K131" s="2"/>
      <c r="L131" s="3"/>
      <c r="M131" s="2"/>
      <c r="N131" s="2"/>
    </row>
    <row r="132" spans="9:14" ht="12.75">
      <c r="I132" s="2"/>
      <c r="J132" s="3"/>
      <c r="K132" s="2"/>
      <c r="L132" s="3"/>
      <c r="M132" s="2"/>
      <c r="N132" s="2"/>
    </row>
    <row r="133" spans="9:14" ht="12.75">
      <c r="I133" s="2"/>
      <c r="J133" s="3"/>
      <c r="K133" s="2"/>
      <c r="L133" s="3"/>
      <c r="M133" s="2"/>
      <c r="N133" s="2"/>
    </row>
    <row r="134" spans="9:14" ht="12.75">
      <c r="I134" s="2"/>
      <c r="J134" s="3"/>
      <c r="K134" s="2"/>
      <c r="L134" s="3"/>
      <c r="M134" s="2"/>
      <c r="N134" s="2"/>
    </row>
    <row r="135" spans="9:14" ht="12.75">
      <c r="I135" s="2"/>
      <c r="J135" s="3"/>
      <c r="K135" s="2"/>
      <c r="L135" s="3"/>
      <c r="M135" s="2"/>
      <c r="N135" s="2"/>
    </row>
    <row r="136" spans="9:14" ht="12.75">
      <c r="I136" s="2"/>
      <c r="J136" s="3"/>
      <c r="K136" s="2"/>
      <c r="L136" s="3"/>
      <c r="M136" s="2"/>
      <c r="N136" s="2"/>
    </row>
    <row r="137" spans="9:14" ht="12.75">
      <c r="I137" s="2"/>
      <c r="J137" s="3"/>
      <c r="K137" s="2"/>
      <c r="L137" s="3"/>
      <c r="M137" s="2"/>
      <c r="N137" s="2"/>
    </row>
    <row r="138" spans="9:14" ht="12.75">
      <c r="I138" s="2"/>
      <c r="J138" s="3"/>
      <c r="K138" s="2"/>
      <c r="L138" s="3"/>
      <c r="M138" s="2"/>
      <c r="N138" s="2"/>
    </row>
    <row r="139" spans="9:14" ht="12.75">
      <c r="I139" s="2"/>
      <c r="J139" s="3"/>
      <c r="K139" s="2"/>
      <c r="L139" s="3"/>
      <c r="M139" s="2"/>
      <c r="N139" s="2"/>
    </row>
    <row r="140" spans="9:14" ht="12.75">
      <c r="I140" s="2"/>
      <c r="J140" s="3"/>
      <c r="K140" s="2"/>
      <c r="L140" s="3"/>
      <c r="M140" s="2"/>
      <c r="N140" s="2"/>
    </row>
    <row r="141" spans="9:14" ht="12.75">
      <c r="I141" s="2"/>
      <c r="J141" s="3"/>
      <c r="K141" s="2"/>
      <c r="L141" s="3"/>
      <c r="M141" s="2"/>
      <c r="N141" s="2"/>
    </row>
    <row r="142" spans="9:14" ht="12.75">
      <c r="I142" s="2"/>
      <c r="J142" s="3"/>
      <c r="K142" s="2"/>
      <c r="L142" s="3"/>
      <c r="M142" s="2"/>
      <c r="N142" s="2"/>
    </row>
    <row r="143" spans="9:14" ht="12.75">
      <c r="I143" s="2"/>
      <c r="J143" s="3"/>
      <c r="K143" s="2"/>
      <c r="L143" s="3"/>
      <c r="M143" s="2"/>
      <c r="N143" s="2"/>
    </row>
    <row r="144" spans="9:14" ht="12.75">
      <c r="I144" s="2"/>
      <c r="J144" s="3"/>
      <c r="K144" s="2"/>
      <c r="L144" s="3"/>
      <c r="M144" s="2"/>
      <c r="N144" s="2"/>
    </row>
    <row r="145" spans="9:14" ht="12.75">
      <c r="I145" s="2"/>
      <c r="J145" s="3"/>
      <c r="K145" s="2"/>
      <c r="L145" s="3"/>
      <c r="M145" s="2"/>
      <c r="N145" s="2"/>
    </row>
    <row r="146" spans="9:14" ht="12.75">
      <c r="I146" s="2"/>
      <c r="J146" s="3"/>
      <c r="K146" s="2"/>
      <c r="L146" s="3"/>
      <c r="M146" s="2"/>
      <c r="N146" s="2"/>
    </row>
    <row r="147" spans="9:14" ht="12.75">
      <c r="I147" s="2"/>
      <c r="J147" s="3"/>
      <c r="K147" s="2"/>
      <c r="L147" s="3"/>
      <c r="M147" s="2"/>
      <c r="N147" s="2"/>
    </row>
    <row r="148" spans="9:14" ht="12.75">
      <c r="I148" s="2"/>
      <c r="J148" s="3"/>
      <c r="K148" s="2"/>
      <c r="L148" s="3"/>
      <c r="M148" s="2"/>
      <c r="N148" s="2"/>
    </row>
    <row r="149" spans="9:14" ht="12.75">
      <c r="I149" s="2"/>
      <c r="J149" s="3"/>
      <c r="K149" s="2"/>
      <c r="L149" s="3"/>
      <c r="M149" s="2"/>
      <c r="N149" s="2"/>
    </row>
    <row r="150" spans="9:14" ht="12.75">
      <c r="I150" s="2"/>
      <c r="J150" s="3"/>
      <c r="K150" s="2"/>
      <c r="L150" s="3"/>
      <c r="M150" s="2"/>
      <c r="N150" s="2"/>
    </row>
    <row r="151" spans="9:14" ht="12.75">
      <c r="I151" s="2"/>
      <c r="J151" s="3"/>
      <c r="K151" s="2"/>
      <c r="L151" s="3"/>
      <c r="M151" s="2"/>
      <c r="N151" s="2"/>
    </row>
    <row r="152" spans="9:14" ht="12.75">
      <c r="I152" s="2"/>
      <c r="J152" s="3"/>
      <c r="K152" s="2"/>
      <c r="L152" s="3"/>
      <c r="M152" s="2"/>
      <c r="N152" s="2"/>
    </row>
    <row r="153" spans="9:14" ht="12.75">
      <c r="I153" s="2"/>
      <c r="J153" s="3"/>
      <c r="K153" s="2"/>
      <c r="L153" s="3"/>
      <c r="M153" s="2"/>
      <c r="N153" s="2"/>
    </row>
    <row r="154" spans="9:14" ht="12.75">
      <c r="I154" s="2"/>
      <c r="J154" s="3"/>
      <c r="K154" s="2"/>
      <c r="L154" s="3"/>
      <c r="M154" s="2"/>
      <c r="N154" s="2"/>
    </row>
    <row r="155" spans="9:14" ht="12.75">
      <c r="I155" s="2"/>
      <c r="J155" s="3"/>
      <c r="K155" s="2"/>
      <c r="L155" s="3"/>
      <c r="M155" s="2"/>
      <c r="N155" s="2"/>
    </row>
    <row r="156" spans="9:14" ht="12.75">
      <c r="I156" s="2"/>
      <c r="J156" s="3"/>
      <c r="K156" s="2"/>
      <c r="L156" s="3"/>
      <c r="M156" s="2"/>
      <c r="N156" s="2"/>
    </row>
    <row r="157" spans="9:14" ht="12.75">
      <c r="I157" s="2"/>
      <c r="J157" s="3"/>
      <c r="K157" s="2"/>
      <c r="L157" s="3"/>
      <c r="M157" s="2"/>
      <c r="N157" s="2"/>
    </row>
    <row r="158" spans="9:14" ht="12.75">
      <c r="I158" s="2"/>
      <c r="J158" s="3"/>
      <c r="K158" s="2"/>
      <c r="L158" s="3"/>
      <c r="M158" s="2"/>
      <c r="N158" s="2"/>
    </row>
    <row r="159" spans="9:14" ht="12.75">
      <c r="I159" s="2"/>
      <c r="J159" s="3"/>
      <c r="K159" s="2"/>
      <c r="L159" s="3"/>
      <c r="M159" s="2"/>
      <c r="N159" s="2"/>
    </row>
    <row r="160" spans="9:14" ht="12.75">
      <c r="I160" s="2"/>
      <c r="J160" s="3"/>
      <c r="K160" s="2"/>
      <c r="L160" s="3"/>
      <c r="M160" s="2"/>
      <c r="N160" s="2"/>
    </row>
    <row r="161" spans="9:14" ht="12.75">
      <c r="I161" s="2"/>
      <c r="J161" s="3"/>
      <c r="K161" s="2"/>
      <c r="L161" s="3"/>
      <c r="M161" s="2"/>
      <c r="N161" s="2"/>
    </row>
    <row r="162" spans="9:14" ht="12.75">
      <c r="I162" s="2"/>
      <c r="J162" s="3"/>
      <c r="K162" s="2"/>
      <c r="L162" s="3"/>
      <c r="M162" s="2"/>
      <c r="N162" s="2"/>
    </row>
    <row r="163" spans="9:14" ht="12.75">
      <c r="I163" s="2"/>
      <c r="J163" s="3"/>
      <c r="K163" s="2"/>
      <c r="L163" s="3"/>
      <c r="M163" s="2"/>
      <c r="N163" s="2"/>
    </row>
    <row r="164" spans="9:14" ht="12.75">
      <c r="I164" s="2"/>
      <c r="J164" s="3"/>
      <c r="K164" s="2"/>
      <c r="L164" s="3"/>
      <c r="M164" s="2"/>
      <c r="N164" s="2"/>
    </row>
    <row r="165" spans="9:14" ht="12.75">
      <c r="I165" s="2"/>
      <c r="J165" s="3"/>
      <c r="K165" s="2"/>
      <c r="L165" s="3"/>
      <c r="M165" s="2"/>
      <c r="N165" s="2"/>
    </row>
    <row r="166" spans="9:14" ht="12.75">
      <c r="I166" s="2"/>
      <c r="J166" s="3"/>
      <c r="K166" s="2"/>
      <c r="L166" s="3"/>
      <c r="M166" s="2"/>
      <c r="N166" s="2"/>
    </row>
    <row r="167" spans="9:14" ht="12.75">
      <c r="I167" s="2"/>
      <c r="J167" s="3"/>
      <c r="K167" s="2"/>
      <c r="L167" s="3"/>
      <c r="M167" s="2"/>
      <c r="N167" s="2"/>
    </row>
    <row r="168" spans="9:14" ht="12.75">
      <c r="I168" s="2"/>
      <c r="J168" s="3"/>
      <c r="K168" s="2"/>
      <c r="L168" s="3"/>
      <c r="M168" s="2"/>
      <c r="N168" s="2"/>
    </row>
    <row r="169" spans="9:14" ht="12.75">
      <c r="I169" s="2"/>
      <c r="J169" s="3"/>
      <c r="K169" s="2"/>
      <c r="L169" s="3"/>
      <c r="M169" s="2"/>
      <c r="N169" s="2"/>
    </row>
    <row r="170" spans="9:14" ht="12.75">
      <c r="I170" s="2"/>
      <c r="J170" s="3"/>
      <c r="K170" s="2"/>
      <c r="L170" s="3"/>
      <c r="M170" s="2"/>
      <c r="N170" s="2"/>
    </row>
    <row r="171" spans="9:14" ht="12.75">
      <c r="I171" s="2"/>
      <c r="J171" s="3"/>
      <c r="K171" s="2"/>
      <c r="L171" s="3"/>
      <c r="M171" s="2"/>
      <c r="N171" s="2"/>
    </row>
    <row r="172" spans="9:14" ht="12.75">
      <c r="I172" s="2"/>
      <c r="J172" s="3"/>
      <c r="K172" s="2"/>
      <c r="L172" s="3"/>
      <c r="M172" s="2"/>
      <c r="N172" s="2"/>
    </row>
    <row r="173" spans="9:14" ht="12.75">
      <c r="I173" s="2"/>
      <c r="J173" s="3"/>
      <c r="K173" s="2"/>
      <c r="L173" s="3"/>
      <c r="M173" s="2"/>
      <c r="N173" s="2"/>
    </row>
    <row r="174" spans="9:14" ht="12.75">
      <c r="I174" s="2"/>
      <c r="J174" s="3"/>
      <c r="K174" s="2"/>
      <c r="L174" s="3"/>
      <c r="M174" s="2"/>
      <c r="N174" s="2"/>
    </row>
    <row r="175" spans="9:14" ht="12.75">
      <c r="I175" s="2"/>
      <c r="J175" s="3"/>
      <c r="K175" s="2"/>
      <c r="L175" s="3"/>
      <c r="M175" s="2"/>
      <c r="N175" s="2"/>
    </row>
    <row r="176" spans="9:14" ht="12.75">
      <c r="I176" s="2"/>
      <c r="J176" s="3"/>
      <c r="K176" s="2"/>
      <c r="L176" s="3"/>
      <c r="M176" s="2"/>
      <c r="N176" s="2"/>
    </row>
    <row r="177" spans="9:14" ht="12.75">
      <c r="I177" s="2"/>
      <c r="J177" s="3"/>
      <c r="K177" s="2"/>
      <c r="L177" s="3"/>
      <c r="M177" s="2"/>
      <c r="N177" s="2"/>
    </row>
    <row r="178" spans="9:14" ht="12.75">
      <c r="I178" s="2"/>
      <c r="J178" s="3"/>
      <c r="K178" s="2"/>
      <c r="L178" s="3"/>
      <c r="M178" s="2"/>
      <c r="N178" s="2"/>
    </row>
    <row r="179" spans="9:14" ht="12.75">
      <c r="I179" s="2"/>
      <c r="J179" s="3"/>
      <c r="K179" s="2"/>
      <c r="L179" s="3"/>
      <c r="M179" s="2"/>
      <c r="N179" s="2"/>
    </row>
    <row r="180" spans="9:14" ht="12.75">
      <c r="I180" s="2"/>
      <c r="J180" s="3"/>
      <c r="K180" s="2"/>
      <c r="L180" s="3"/>
      <c r="M180" s="2"/>
      <c r="N180" s="2"/>
    </row>
    <row r="181" spans="9:14" ht="12.75">
      <c r="I181" s="2"/>
      <c r="J181" s="3"/>
      <c r="K181" s="2"/>
      <c r="L181" s="3"/>
      <c r="M181" s="2"/>
      <c r="N181" s="2"/>
    </row>
    <row r="182" spans="9:14" ht="12.75">
      <c r="I182" s="2"/>
      <c r="J182" s="3"/>
      <c r="K182" s="2"/>
      <c r="L182" s="3"/>
      <c r="M182" s="2"/>
      <c r="N182" s="2"/>
    </row>
    <row r="183" spans="9:14" ht="12.75">
      <c r="I183" s="2"/>
      <c r="J183" s="3"/>
      <c r="K183" s="2"/>
      <c r="L183" s="3"/>
      <c r="M183" s="2"/>
      <c r="N183" s="2"/>
    </row>
    <row r="184" spans="9:14" ht="12.75">
      <c r="I184" s="2"/>
      <c r="J184" s="3"/>
      <c r="K184" s="2"/>
      <c r="L184" s="3"/>
      <c r="M184" s="2"/>
      <c r="N184" s="2"/>
    </row>
    <row r="185" spans="9:14" ht="12.75">
      <c r="I185" s="2"/>
      <c r="J185" s="3"/>
      <c r="K185" s="2"/>
      <c r="L185" s="3"/>
      <c r="M185" s="2"/>
      <c r="N185" s="2"/>
    </row>
    <row r="186" spans="9:14" ht="12.75">
      <c r="I186" s="2"/>
      <c r="J186" s="3"/>
      <c r="K186" s="2"/>
      <c r="L186" s="3"/>
      <c r="M186" s="2"/>
      <c r="N186" s="2"/>
    </row>
    <row r="187" spans="9:14" ht="12.75">
      <c r="I187" s="2"/>
      <c r="J187" s="3"/>
      <c r="K187" s="2"/>
      <c r="L187" s="3"/>
      <c r="M187" s="2"/>
      <c r="N187" s="2"/>
    </row>
    <row r="188" spans="9:14" ht="12.75">
      <c r="I188" s="2"/>
      <c r="J188" s="3"/>
      <c r="K188" s="2"/>
      <c r="L188" s="3"/>
      <c r="M188" s="2"/>
      <c r="N188" s="2"/>
    </row>
    <row r="189" spans="9:14" ht="12.75">
      <c r="I189" s="2"/>
      <c r="J189" s="3"/>
      <c r="K189" s="2"/>
      <c r="L189" s="3"/>
      <c r="M189" s="2"/>
      <c r="N189" s="2"/>
    </row>
    <row r="190" spans="9:14" ht="12.75">
      <c r="I190" s="2"/>
      <c r="J190" s="3"/>
      <c r="K190" s="2"/>
      <c r="L190" s="3"/>
      <c r="M190" s="2"/>
      <c r="N190" s="2"/>
    </row>
    <row r="191" spans="9:14" ht="12.75">
      <c r="I191" s="2"/>
      <c r="J191" s="3"/>
      <c r="K191" s="2"/>
      <c r="L191" s="3"/>
      <c r="M191" s="2"/>
      <c r="N191" s="2"/>
    </row>
    <row r="192" spans="9:14" ht="12.75">
      <c r="I192" s="2"/>
      <c r="J192" s="3"/>
      <c r="K192" s="2"/>
      <c r="L192" s="3"/>
      <c r="M192" s="2"/>
      <c r="N192" s="2"/>
    </row>
    <row r="193" spans="9:14" ht="12.75">
      <c r="I193" s="2"/>
      <c r="J193" s="3"/>
      <c r="K193" s="2"/>
      <c r="L193" s="3"/>
      <c r="M193" s="2"/>
      <c r="N193" s="2"/>
    </row>
    <row r="194" spans="9:14" ht="12.75">
      <c r="I194" s="2"/>
      <c r="J194" s="3"/>
      <c r="K194" s="2"/>
      <c r="L194" s="3"/>
      <c r="M194" s="2"/>
      <c r="N194" s="2"/>
    </row>
    <row r="195" spans="9:14" ht="12.75">
      <c r="I195" s="2"/>
      <c r="J195" s="3"/>
      <c r="K195" s="2"/>
      <c r="L195" s="3"/>
      <c r="M195" s="2"/>
      <c r="N195" s="2"/>
    </row>
    <row r="196" spans="9:14" ht="12.75">
      <c r="I196" s="2"/>
      <c r="J196" s="3"/>
      <c r="K196" s="2"/>
      <c r="L196" s="3"/>
      <c r="M196" s="2"/>
      <c r="N196" s="2"/>
    </row>
    <row r="197" spans="9:14" ht="12.75">
      <c r="I197" s="2"/>
      <c r="J197" s="3"/>
      <c r="K197" s="2"/>
      <c r="L197" s="3"/>
      <c r="M197" s="2"/>
      <c r="N197" s="2"/>
    </row>
    <row r="198" spans="9:14" ht="12.75">
      <c r="I198" s="2"/>
      <c r="J198" s="3"/>
      <c r="K198" s="2"/>
      <c r="L198" s="3"/>
      <c r="M198" s="2"/>
      <c r="N198" s="2"/>
    </row>
    <row r="199" spans="9:14" ht="12.75">
      <c r="I199" s="2"/>
      <c r="J199" s="3"/>
      <c r="K199" s="2"/>
      <c r="L199" s="3"/>
      <c r="M199" s="2"/>
      <c r="N199" s="2"/>
    </row>
    <row r="200" spans="9:14" ht="12.75">
      <c r="I200" s="2"/>
      <c r="J200" s="3"/>
      <c r="K200" s="2"/>
      <c r="L200" s="3"/>
      <c r="M200" s="2"/>
      <c r="N200" s="2"/>
    </row>
    <row r="201" spans="9:14" ht="12.75">
      <c r="I201" s="2"/>
      <c r="J201" s="3"/>
      <c r="K201" s="2"/>
      <c r="L201" s="3"/>
      <c r="M201" s="2"/>
      <c r="N201" s="2"/>
    </row>
    <row r="202" spans="9:14" ht="12.75">
      <c r="I202" s="2"/>
      <c r="J202" s="3"/>
      <c r="K202" s="2"/>
      <c r="L202" s="3"/>
      <c r="M202" s="2"/>
      <c r="N202" s="2"/>
    </row>
    <row r="203" spans="9:14" ht="12.75">
      <c r="I203" s="2"/>
      <c r="J203" s="3"/>
      <c r="K203" s="2"/>
      <c r="L203" s="3"/>
      <c r="M203" s="2"/>
      <c r="N203" s="2"/>
    </row>
    <row r="204" spans="9:14" ht="12.75">
      <c r="I204" s="2"/>
      <c r="J204" s="3"/>
      <c r="K204" s="2"/>
      <c r="L204" s="3"/>
      <c r="M204" s="2"/>
      <c r="N204" s="2"/>
    </row>
    <row r="205" spans="9:14" ht="12.75">
      <c r="I205" s="2"/>
      <c r="J205" s="3"/>
      <c r="K205" s="2"/>
      <c r="L205" s="3"/>
      <c r="M205" s="2"/>
      <c r="N205" s="2"/>
    </row>
    <row r="206" spans="9:14" ht="12.75">
      <c r="I206" s="2"/>
      <c r="J206" s="3"/>
      <c r="K206" s="2"/>
      <c r="L206" s="3"/>
      <c r="M206" s="2"/>
      <c r="N206" s="2"/>
    </row>
    <row r="207" spans="9:14" ht="12.75">
      <c r="I207" s="2"/>
      <c r="J207" s="3"/>
      <c r="K207" s="2"/>
      <c r="L207" s="3"/>
      <c r="M207" s="2"/>
      <c r="N207" s="2"/>
    </row>
    <row r="208" spans="9:14" ht="12.75">
      <c r="I208" s="2"/>
      <c r="J208" s="3"/>
      <c r="K208" s="2"/>
      <c r="L208" s="3"/>
      <c r="M208" s="2"/>
      <c r="N208" s="2"/>
    </row>
    <row r="209" spans="9:14" ht="12.75">
      <c r="I209" s="2"/>
      <c r="J209" s="3"/>
      <c r="K209" s="2"/>
      <c r="L209" s="3"/>
      <c r="M209" s="2"/>
      <c r="N209" s="2"/>
    </row>
    <row r="210" spans="9:14" ht="12.75">
      <c r="I210" s="2"/>
      <c r="J210" s="3"/>
      <c r="K210" s="2"/>
      <c r="L210" s="3"/>
      <c r="M210" s="2"/>
      <c r="N210" s="2"/>
    </row>
    <row r="211" spans="9:14" ht="12.75">
      <c r="I211" s="2"/>
      <c r="J211" s="3"/>
      <c r="K211" s="2"/>
      <c r="L211" s="3"/>
      <c r="M211" s="2"/>
      <c r="N211" s="2"/>
    </row>
    <row r="212" spans="9:14" ht="12.75">
      <c r="I212" s="2"/>
      <c r="J212" s="3"/>
      <c r="K212" s="2"/>
      <c r="L212" s="3"/>
      <c r="M212" s="2"/>
      <c r="N212" s="2"/>
    </row>
    <row r="213" spans="9:14" ht="12.75">
      <c r="I213" s="2"/>
      <c r="J213" s="3"/>
      <c r="K213" s="2"/>
      <c r="L213" s="3"/>
      <c r="M213" s="2"/>
      <c r="N213" s="2"/>
    </row>
    <row r="214" spans="9:14" ht="12.75">
      <c r="I214" s="2"/>
      <c r="J214" s="3"/>
      <c r="K214" s="2"/>
      <c r="L214" s="3"/>
      <c r="M214" s="2"/>
      <c r="N214" s="2"/>
    </row>
    <row r="215" spans="9:14" ht="12.75">
      <c r="I215" s="2"/>
      <c r="J215" s="3"/>
      <c r="K215" s="2"/>
      <c r="L215" s="3"/>
      <c r="M215" s="2"/>
      <c r="N215" s="2"/>
    </row>
    <row r="216" spans="9:14" ht="12.75">
      <c r="I216" s="2"/>
      <c r="J216" s="3"/>
      <c r="K216" s="2"/>
      <c r="L216" s="3"/>
      <c r="M216" s="2"/>
      <c r="N216" s="2"/>
    </row>
    <row r="217" spans="9:14" ht="12.75">
      <c r="I217" s="2"/>
      <c r="J217" s="3"/>
      <c r="K217" s="2"/>
      <c r="L217" s="3"/>
      <c r="M217" s="2"/>
      <c r="N217" s="2"/>
    </row>
    <row r="218" spans="9:14" ht="12.75">
      <c r="I218" s="2"/>
      <c r="J218" s="3"/>
      <c r="K218" s="2"/>
      <c r="L218" s="3"/>
      <c r="M218" s="2"/>
      <c r="N218" s="2"/>
    </row>
    <row r="219" spans="9:14" ht="12.75">
      <c r="I219" s="2"/>
      <c r="J219" s="3"/>
      <c r="K219" s="2"/>
      <c r="L219" s="3"/>
      <c r="M219" s="2"/>
      <c r="N219" s="2"/>
    </row>
    <row r="220" spans="9:14" ht="12.75">
      <c r="I220" s="2"/>
      <c r="J220" s="3"/>
      <c r="K220" s="2"/>
      <c r="L220" s="3"/>
      <c r="M220" s="2"/>
      <c r="N220" s="2"/>
    </row>
    <row r="221" spans="9:14" ht="12.75">
      <c r="I221" s="2"/>
      <c r="J221" s="3"/>
      <c r="K221" s="2"/>
      <c r="L221" s="3"/>
      <c r="M221" s="2"/>
      <c r="N221" s="2"/>
    </row>
    <row r="222" spans="9:14" ht="12.75">
      <c r="I222" s="2"/>
      <c r="J222" s="3"/>
      <c r="K222" s="2"/>
      <c r="L222" s="3"/>
      <c r="M222" s="2"/>
      <c r="N222" s="2"/>
    </row>
    <row r="223" spans="9:14" ht="12.75">
      <c r="I223" s="2"/>
      <c r="J223" s="3"/>
      <c r="K223" s="2"/>
      <c r="L223" s="3"/>
      <c r="M223" s="2"/>
      <c r="N223" s="2"/>
    </row>
    <row r="224" spans="9:14" ht="12.75">
      <c r="I224" s="2"/>
      <c r="J224" s="3"/>
      <c r="K224" s="2"/>
      <c r="L224" s="3"/>
      <c r="M224" s="2"/>
      <c r="N224" s="2"/>
    </row>
    <row r="225" spans="9:14" ht="12.75">
      <c r="I225" s="2"/>
      <c r="J225" s="3"/>
      <c r="K225" s="2"/>
      <c r="L225" s="3"/>
      <c r="M225" s="2"/>
      <c r="N225" s="2"/>
    </row>
    <row r="226" spans="9:14" ht="12.75">
      <c r="I226" s="2"/>
      <c r="J226" s="3"/>
      <c r="K226" s="2"/>
      <c r="L226" s="3"/>
      <c r="M226" s="2"/>
      <c r="N226" s="2"/>
    </row>
    <row r="227" spans="9:14" ht="12.75">
      <c r="I227" s="2"/>
      <c r="J227" s="3"/>
      <c r="K227" s="2"/>
      <c r="L227" s="3"/>
      <c r="M227" s="2"/>
      <c r="N227" s="2"/>
    </row>
    <row r="228" spans="9:14" ht="12.75">
      <c r="I228" s="2"/>
      <c r="J228" s="3"/>
      <c r="K228" s="2"/>
      <c r="L228" s="3"/>
      <c r="M228" s="2"/>
      <c r="N228" s="2"/>
    </row>
    <row r="229" spans="9:14" ht="12.75">
      <c r="I229" s="2"/>
      <c r="J229" s="3"/>
      <c r="K229" s="2"/>
      <c r="L229" s="3"/>
      <c r="M229" s="2"/>
      <c r="N229" s="2"/>
    </row>
    <row r="230" spans="9:14" ht="12.75">
      <c r="I230" s="2"/>
      <c r="J230" s="3"/>
      <c r="K230" s="2"/>
      <c r="L230" s="3"/>
      <c r="M230" s="2"/>
      <c r="N230" s="2"/>
    </row>
    <row r="231" spans="9:14" ht="12.75">
      <c r="I231" s="2"/>
      <c r="J231" s="3"/>
      <c r="K231" s="2"/>
      <c r="L231" s="3"/>
      <c r="M231" s="2"/>
      <c r="N231" s="2"/>
    </row>
    <row r="232" spans="9:14" ht="12.75">
      <c r="I232" s="2"/>
      <c r="J232" s="3"/>
      <c r="K232" s="2"/>
      <c r="L232" s="3"/>
      <c r="M232" s="2"/>
      <c r="N232" s="2"/>
    </row>
  </sheetData>
  <mergeCells count="3">
    <mergeCell ref="I4:K4"/>
    <mergeCell ref="A63:K63"/>
    <mergeCell ref="E4:G4"/>
  </mergeCells>
  <printOptions horizontalCentered="1" verticalCentered="1"/>
  <pageMargins left="0.5" right="0.5" top="0.75" bottom="0.75"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9.140625" defaultRowHeight="12.75"/>
  <cols>
    <col min="1" max="1" width="3.7109375" style="0" customWidth="1"/>
    <col min="2" max="2" width="36.7109375" style="0" customWidth="1"/>
    <col min="3" max="3" width="2.7109375" style="0" customWidth="1"/>
    <col min="4" max="4" width="7.7109375" style="2" customWidth="1"/>
    <col min="5" max="5" width="2.7109375" style="0" customWidth="1"/>
    <col min="6" max="6" width="13.8515625" style="5" customWidth="1"/>
    <col min="7" max="7" width="2.8515625" style="0" customWidth="1"/>
    <col min="8" max="8" width="13.8515625" style="0" customWidth="1"/>
    <col min="9" max="9" width="2.7109375" style="0" customWidth="1"/>
  </cols>
  <sheetData>
    <row r="1" ht="12.75">
      <c r="A1" s="1" t="s">
        <v>6</v>
      </c>
    </row>
    <row r="2" ht="12.75">
      <c r="A2" s="1" t="s">
        <v>79</v>
      </c>
    </row>
    <row r="3" ht="12.75">
      <c r="A3" s="1"/>
    </row>
    <row r="4" spans="6:8" ht="12.75">
      <c r="F4" s="23"/>
      <c r="H4" s="2"/>
    </row>
    <row r="5" spans="6:8" ht="12.75">
      <c r="F5" s="6" t="s">
        <v>2</v>
      </c>
      <c r="H5" s="6" t="s">
        <v>2</v>
      </c>
    </row>
    <row r="6" spans="6:8" ht="12.75">
      <c r="F6" s="46" t="s">
        <v>74</v>
      </c>
      <c r="H6" s="46" t="s">
        <v>75</v>
      </c>
    </row>
    <row r="7" spans="4:8" ht="12.75">
      <c r="D7" s="17" t="s">
        <v>9</v>
      </c>
      <c r="F7" s="6" t="s">
        <v>7</v>
      </c>
      <c r="H7" s="6" t="s">
        <v>7</v>
      </c>
    </row>
    <row r="8" ht="12.75">
      <c r="H8" s="24" t="s">
        <v>35</v>
      </c>
    </row>
    <row r="9" spans="1:8" ht="12.75">
      <c r="A9" s="1" t="s">
        <v>36</v>
      </c>
      <c r="H9" s="24"/>
    </row>
    <row r="10" spans="1:8" ht="12.75">
      <c r="A10" s="1" t="s">
        <v>57</v>
      </c>
      <c r="H10" s="5"/>
    </row>
    <row r="11" spans="1:8" ht="12.75">
      <c r="A11" s="10" t="s">
        <v>16</v>
      </c>
      <c r="D11" s="2">
        <v>10</v>
      </c>
      <c r="F11" s="6">
        <v>56410</v>
      </c>
      <c r="H11" s="6">
        <f>57514-39</f>
        <v>57475</v>
      </c>
    </row>
    <row r="12" spans="1:8" ht="12.75">
      <c r="A12" s="10" t="s">
        <v>17</v>
      </c>
      <c r="F12" s="6">
        <v>613</v>
      </c>
      <c r="H12" s="6">
        <f>637+39</f>
        <v>676</v>
      </c>
    </row>
    <row r="13" spans="1:8" ht="12.75">
      <c r="A13" t="s">
        <v>18</v>
      </c>
      <c r="F13" s="6">
        <f>11647+8452+24</f>
        <v>20123</v>
      </c>
      <c r="H13" s="6">
        <v>19199</v>
      </c>
    </row>
    <row r="14" spans="1:8" ht="12.75">
      <c r="A14" t="s">
        <v>106</v>
      </c>
      <c r="D14" s="2">
        <v>24</v>
      </c>
      <c r="F14" s="23">
        <v>292</v>
      </c>
      <c r="H14" s="23">
        <v>237</v>
      </c>
    </row>
    <row r="15" spans="1:8" ht="12.75">
      <c r="A15" t="s">
        <v>19</v>
      </c>
      <c r="F15" s="23">
        <v>1176</v>
      </c>
      <c r="H15" s="23">
        <v>1314</v>
      </c>
    </row>
    <row r="16" spans="1:8" ht="12.75">
      <c r="A16" s="10"/>
      <c r="F16" s="8">
        <f>SUM(F11:F15)</f>
        <v>78614</v>
      </c>
      <c r="H16" s="8">
        <f>SUM(H11:H15)</f>
        <v>78901</v>
      </c>
    </row>
    <row r="17" spans="6:8" ht="12.75">
      <c r="F17" s="6"/>
      <c r="H17" s="6"/>
    </row>
    <row r="18" spans="1:8" ht="12.75">
      <c r="A18" s="1" t="s">
        <v>58</v>
      </c>
      <c r="F18" s="6"/>
      <c r="H18" s="6"/>
    </row>
    <row r="19" spans="1:8" ht="12.75">
      <c r="A19" t="s">
        <v>3</v>
      </c>
      <c r="F19" s="11">
        <v>39465</v>
      </c>
      <c r="H19" s="11">
        <v>22570</v>
      </c>
    </row>
    <row r="20" spans="1:8" ht="12.75">
      <c r="A20" t="s">
        <v>89</v>
      </c>
      <c r="F20" s="11">
        <v>23972</v>
      </c>
      <c r="H20" s="11">
        <f>26626+1493</f>
        <v>28119</v>
      </c>
    </row>
    <row r="21" spans="1:8" ht="12.75">
      <c r="A21" t="s">
        <v>59</v>
      </c>
      <c r="F21" s="6">
        <v>220</v>
      </c>
      <c r="H21" s="6">
        <v>1440</v>
      </c>
    </row>
    <row r="22" spans="1:8" ht="12.75">
      <c r="A22" t="s">
        <v>8</v>
      </c>
      <c r="F22" s="11">
        <v>2268</v>
      </c>
      <c r="H22" s="11">
        <v>1821</v>
      </c>
    </row>
    <row r="23" spans="1:8" ht="12.75">
      <c r="A23" t="s">
        <v>107</v>
      </c>
      <c r="D23" s="2">
        <v>24</v>
      </c>
      <c r="F23" s="11">
        <v>227</v>
      </c>
      <c r="H23" s="11">
        <v>4100</v>
      </c>
    </row>
    <row r="24" spans="1:8" ht="12.75">
      <c r="A24" t="s">
        <v>10</v>
      </c>
      <c r="F24" s="7">
        <v>22060</v>
      </c>
      <c r="H24" s="7">
        <v>21588</v>
      </c>
    </row>
    <row r="25" spans="6:8" ht="12.75">
      <c r="F25" s="8">
        <f>SUM(F19:F24)</f>
        <v>88212</v>
      </c>
      <c r="H25" s="8">
        <f>SUM(H19:H24)</f>
        <v>79638</v>
      </c>
    </row>
    <row r="26" spans="1:8" ht="15" customHeight="1" thickBot="1">
      <c r="A26" s="1" t="s">
        <v>47</v>
      </c>
      <c r="F26" s="9">
        <f>+F16+F25</f>
        <v>166826</v>
      </c>
      <c r="H26" s="9">
        <f>+H16+H25</f>
        <v>158539</v>
      </c>
    </row>
    <row r="27" spans="6:8" ht="12.75">
      <c r="F27" s="6"/>
      <c r="H27" s="6"/>
    </row>
    <row r="28" spans="1:8" ht="12.75">
      <c r="A28" s="1" t="s">
        <v>37</v>
      </c>
      <c r="F28" s="6"/>
      <c r="H28" s="6"/>
    </row>
    <row r="29" spans="1:8" ht="12.75">
      <c r="A29" s="1" t="s">
        <v>105</v>
      </c>
      <c r="F29" s="6"/>
      <c r="H29" s="6"/>
    </row>
    <row r="30" spans="1:8" ht="12.75">
      <c r="A30" t="s">
        <v>11</v>
      </c>
      <c r="D30" s="2">
        <v>11</v>
      </c>
      <c r="F30" s="6">
        <v>79228</v>
      </c>
      <c r="H30" s="6">
        <v>79228</v>
      </c>
    </row>
    <row r="31" spans="1:8" ht="12.75">
      <c r="A31" t="s">
        <v>38</v>
      </c>
      <c r="F31" s="6">
        <v>2065</v>
      </c>
      <c r="H31" s="6">
        <v>2065</v>
      </c>
    </row>
    <row r="32" spans="1:8" ht="12.75">
      <c r="A32" t="s">
        <v>61</v>
      </c>
      <c r="D32" s="2">
        <v>11</v>
      </c>
      <c r="F32" s="11">
        <v>33382</v>
      </c>
      <c r="G32" s="20"/>
      <c r="H32" s="11">
        <v>33382</v>
      </c>
    </row>
    <row r="33" spans="1:8" ht="12.75">
      <c r="A33" t="s">
        <v>39</v>
      </c>
      <c r="F33" s="6">
        <f>+Equity!F33</f>
        <v>9479</v>
      </c>
      <c r="H33" s="6">
        <v>11263</v>
      </c>
    </row>
    <row r="34" spans="1:10" ht="12.75">
      <c r="A34" t="s">
        <v>40</v>
      </c>
      <c r="D34" s="22"/>
      <c r="F34" s="7">
        <f>+Equity!G33</f>
        <v>-11477</v>
      </c>
      <c r="H34" s="7">
        <v>-19479</v>
      </c>
      <c r="J34" s="20"/>
    </row>
    <row r="35" spans="6:8" ht="12.75">
      <c r="F35" s="6">
        <f>SUM(F30:F34)</f>
        <v>112677</v>
      </c>
      <c r="H35" s="6">
        <f>SUM(H30:H34)</f>
        <v>106459</v>
      </c>
    </row>
    <row r="36" spans="1:8" ht="12.75">
      <c r="A36" s="1" t="s">
        <v>41</v>
      </c>
      <c r="F36" s="7">
        <v>823</v>
      </c>
      <c r="H36" s="7">
        <v>677</v>
      </c>
    </row>
    <row r="37" spans="1:8" ht="15" customHeight="1">
      <c r="A37" s="1" t="s">
        <v>42</v>
      </c>
      <c r="F37" s="8">
        <f>SUM(F35:F36)</f>
        <v>113500</v>
      </c>
      <c r="H37" s="8">
        <f>SUM(H35:H36)</f>
        <v>107136</v>
      </c>
    </row>
    <row r="38" spans="1:8" ht="12.75">
      <c r="A38" s="1"/>
      <c r="F38" s="11"/>
      <c r="H38" s="11"/>
    </row>
    <row r="39" spans="1:8" ht="12.75">
      <c r="A39" s="1" t="s">
        <v>43</v>
      </c>
      <c r="F39" s="11"/>
      <c r="H39" s="11"/>
    </row>
    <row r="40" spans="1:8" ht="12.75">
      <c r="A40" t="s">
        <v>44</v>
      </c>
      <c r="D40" s="2">
        <v>26</v>
      </c>
      <c r="F40" s="6">
        <v>19605</v>
      </c>
      <c r="H40" s="6">
        <v>23325</v>
      </c>
    </row>
    <row r="41" spans="1:8" ht="12.75">
      <c r="A41" t="s">
        <v>22</v>
      </c>
      <c r="F41" s="6">
        <v>2003</v>
      </c>
      <c r="H41" s="6">
        <v>2307</v>
      </c>
    </row>
    <row r="42" spans="6:8" ht="12.75">
      <c r="F42" s="8">
        <f>SUM(F40:F41)</f>
        <v>21608</v>
      </c>
      <c r="H42" s="8">
        <f>SUM(H40:H41)</f>
        <v>25632</v>
      </c>
    </row>
    <row r="43" spans="6:8" ht="12.75">
      <c r="F43" s="6"/>
      <c r="H43" s="6"/>
    </row>
    <row r="44" spans="1:8" ht="12.75">
      <c r="A44" s="1" t="s">
        <v>4</v>
      </c>
      <c r="F44" s="6"/>
      <c r="H44" s="6"/>
    </row>
    <row r="45" spans="1:8" ht="12.75">
      <c r="A45" s="10" t="s">
        <v>44</v>
      </c>
      <c r="D45" s="2">
        <v>26</v>
      </c>
      <c r="F45" s="6">
        <f>3250+6231</f>
        <v>9481</v>
      </c>
      <c r="H45" s="6">
        <v>3000</v>
      </c>
    </row>
    <row r="46" spans="1:8" ht="12.75">
      <c r="A46" s="10" t="s">
        <v>90</v>
      </c>
      <c r="F46" s="6">
        <v>22080</v>
      </c>
      <c r="H46" s="6">
        <f>15657+6365</f>
        <v>22022</v>
      </c>
    </row>
    <row r="47" spans="1:8" ht="12.75">
      <c r="A47" t="s">
        <v>60</v>
      </c>
      <c r="F47" s="6">
        <v>62</v>
      </c>
      <c r="H47" s="6">
        <v>384</v>
      </c>
    </row>
    <row r="48" spans="1:8" ht="12.75">
      <c r="A48" t="s">
        <v>45</v>
      </c>
      <c r="F48" s="11">
        <v>95</v>
      </c>
      <c r="G48" s="4"/>
      <c r="H48" s="11">
        <v>365</v>
      </c>
    </row>
    <row r="49" spans="6:8" ht="12.75">
      <c r="F49" s="8">
        <f>SUM(F45:F48)</f>
        <v>31718</v>
      </c>
      <c r="H49" s="8">
        <f>SUM(H45:H48)</f>
        <v>25771</v>
      </c>
    </row>
    <row r="50" spans="1:8" ht="15" customHeight="1">
      <c r="A50" s="1" t="s">
        <v>46</v>
      </c>
      <c r="F50" s="11">
        <f>+F42+F49</f>
        <v>53326</v>
      </c>
      <c r="H50" s="11">
        <f>+H42+H49</f>
        <v>51403</v>
      </c>
    </row>
    <row r="51" spans="1:8" ht="15" customHeight="1" thickBot="1">
      <c r="A51" s="1" t="s">
        <v>48</v>
      </c>
      <c r="F51" s="9">
        <f>+F37+F50</f>
        <v>166826</v>
      </c>
      <c r="H51" s="9">
        <f>+H37+H50</f>
        <v>158539</v>
      </c>
    </row>
    <row r="52" spans="4:8" ht="12.75">
      <c r="D52" s="22"/>
      <c r="F52" s="11"/>
      <c r="H52" s="11"/>
    </row>
    <row r="53" spans="1:8" ht="12.75">
      <c r="A53" s="1"/>
      <c r="F53" s="6"/>
      <c r="H53" s="6"/>
    </row>
    <row r="55" spans="4:6" ht="12.75" customHeight="1">
      <c r="D55"/>
      <c r="F55"/>
    </row>
    <row r="56" spans="4:6" ht="12.75">
      <c r="D56"/>
      <c r="F56"/>
    </row>
    <row r="60" spans="6:8" ht="12.75">
      <c r="F60" s="5">
        <f>+F26-F51</f>
        <v>0</v>
      </c>
      <c r="H60" s="5">
        <f>+H26-H51</f>
        <v>0</v>
      </c>
    </row>
    <row r="62" ht="12.75">
      <c r="H62" s="5"/>
    </row>
  </sheetData>
  <printOptions horizontalCentered="1"/>
  <pageMargins left="0.5" right="0.5" top="0.75" bottom="0.25" header="0.5" footer="0.2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Q60"/>
  <sheetViews>
    <sheetView zoomScaleSheetLayoutView="75" workbookViewId="0" topLeftCell="B17">
      <selection activeCell="G29" sqref="G29"/>
    </sheetView>
  </sheetViews>
  <sheetFormatPr defaultColWidth="9.140625" defaultRowHeight="12.75"/>
  <cols>
    <col min="1" max="1" width="26.7109375" style="0" customWidth="1"/>
    <col min="2" max="2" width="4.7109375" style="2" customWidth="1"/>
    <col min="3" max="6" width="10.7109375" style="0" customWidth="1"/>
    <col min="7" max="7" width="11.421875" style="0" customWidth="1"/>
    <col min="8" max="10" width="10.7109375" style="0" customWidth="1"/>
  </cols>
  <sheetData>
    <row r="1" spans="1:2" ht="12.75">
      <c r="A1" s="1" t="s">
        <v>6</v>
      </c>
      <c r="B1" s="16"/>
    </row>
    <row r="2" spans="1:2" ht="12.75">
      <c r="A2" s="1" t="s">
        <v>80</v>
      </c>
      <c r="B2" s="16"/>
    </row>
    <row r="3" spans="1:2" ht="12.75">
      <c r="A3" s="1"/>
      <c r="B3" s="16"/>
    </row>
    <row r="4" spans="1:10" ht="12.75">
      <c r="A4" s="1"/>
      <c r="B4" s="16"/>
      <c r="I4" s="2" t="s">
        <v>51</v>
      </c>
      <c r="J4" s="2" t="s">
        <v>1</v>
      </c>
    </row>
    <row r="5" spans="1:10" ht="15">
      <c r="A5" s="1"/>
      <c r="B5" s="16"/>
      <c r="C5" s="62" t="s">
        <v>91</v>
      </c>
      <c r="D5" s="62"/>
      <c r="E5" s="62"/>
      <c r="F5" s="62"/>
      <c r="G5" s="62"/>
      <c r="H5" s="62"/>
      <c r="I5" s="47" t="s">
        <v>52</v>
      </c>
      <c r="J5" s="47" t="s">
        <v>53</v>
      </c>
    </row>
    <row r="6" spans="4:7" ht="15">
      <c r="D6" s="62" t="s">
        <v>50</v>
      </c>
      <c r="E6" s="62"/>
      <c r="F6" s="62"/>
      <c r="G6" s="47"/>
    </row>
    <row r="7" spans="3:43" ht="12.75">
      <c r="C7" s="2" t="s">
        <v>14</v>
      </c>
      <c r="D7" s="2" t="s">
        <v>14</v>
      </c>
      <c r="E7" s="2"/>
      <c r="F7" s="2" t="s">
        <v>49</v>
      </c>
      <c r="G7" s="2" t="s">
        <v>92</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3:43" ht="12.75">
      <c r="C8" s="3" t="s">
        <v>62</v>
      </c>
      <c r="D8" s="2" t="s">
        <v>63</v>
      </c>
      <c r="E8" s="2" t="s">
        <v>61</v>
      </c>
      <c r="F8" s="2" t="s">
        <v>5</v>
      </c>
      <c r="G8" s="3" t="s">
        <v>93</v>
      </c>
      <c r="H8" s="3" t="s">
        <v>1</v>
      </c>
      <c r="I8" s="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3:43" ht="12.75">
      <c r="C9" s="2" t="s">
        <v>7</v>
      </c>
      <c r="D9" s="2" t="s">
        <v>7</v>
      </c>
      <c r="E9" s="2" t="s">
        <v>7</v>
      </c>
      <c r="F9" s="2" t="s">
        <v>7</v>
      </c>
      <c r="G9" s="2" t="s">
        <v>7</v>
      </c>
      <c r="H9" s="2" t="s">
        <v>7</v>
      </c>
      <c r="I9" s="2" t="s">
        <v>7</v>
      </c>
      <c r="J9" s="2" t="s">
        <v>7</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1" spans="1:10" ht="12.75">
      <c r="A11" s="1" t="s">
        <v>26</v>
      </c>
      <c r="C11" s="5">
        <v>79228</v>
      </c>
      <c r="D11" s="5">
        <v>2065</v>
      </c>
      <c r="E11" s="5">
        <v>33382</v>
      </c>
      <c r="F11" s="5">
        <f>-1500+12475</f>
        <v>10975</v>
      </c>
      <c r="G11" s="5">
        <v>-26885</v>
      </c>
      <c r="H11" s="5">
        <f>SUM(C11:G11)</f>
        <v>98765</v>
      </c>
      <c r="I11" s="5">
        <v>614</v>
      </c>
      <c r="J11" s="20">
        <f>SUM(H11:I11)</f>
        <v>99379</v>
      </c>
    </row>
    <row r="12" spans="1:9" ht="12.75">
      <c r="A12" s="10"/>
      <c r="C12" s="5"/>
      <c r="D12" s="5"/>
      <c r="E12" s="5"/>
      <c r="F12" s="5"/>
      <c r="G12" s="5"/>
      <c r="H12" s="5"/>
      <c r="I12" s="5"/>
    </row>
    <row r="13" spans="1:10" ht="12.75" customHeight="1">
      <c r="A13" s="10" t="s">
        <v>54</v>
      </c>
      <c r="C13" s="5">
        <v>0</v>
      </c>
      <c r="D13" s="5">
        <v>0</v>
      </c>
      <c r="E13" s="5">
        <v>0</v>
      </c>
      <c r="F13" s="5">
        <v>288</v>
      </c>
      <c r="G13" s="5">
        <v>0</v>
      </c>
      <c r="H13" s="5">
        <f>SUM(C13:G13)</f>
        <v>288</v>
      </c>
      <c r="I13" s="5">
        <v>0</v>
      </c>
      <c r="J13" s="5">
        <f>SUM(H13:I13)</f>
        <v>288</v>
      </c>
    </row>
    <row r="14" spans="1:10" ht="12.75" customHeight="1">
      <c r="A14" s="41"/>
      <c r="C14" s="5"/>
      <c r="D14" s="5"/>
      <c r="E14" s="5"/>
      <c r="F14" s="5"/>
      <c r="G14" s="5"/>
      <c r="H14" s="5"/>
      <c r="I14" s="5"/>
      <c r="J14" s="5"/>
    </row>
    <row r="15" spans="1:10" ht="12.75">
      <c r="A15" t="s">
        <v>101</v>
      </c>
      <c r="C15" s="5">
        <v>0</v>
      </c>
      <c r="D15" s="5">
        <v>0</v>
      </c>
      <c r="E15" s="5">
        <v>0</v>
      </c>
      <c r="F15" s="5">
        <v>0</v>
      </c>
      <c r="G15" s="5">
        <f>+'IncomeStat.'!K49</f>
        <v>7406</v>
      </c>
      <c r="H15" s="5">
        <f>SUM(C15:G15)</f>
        <v>7406</v>
      </c>
      <c r="I15" s="5">
        <v>63</v>
      </c>
      <c r="J15" s="20">
        <f>SUM(H15:I15)</f>
        <v>7469</v>
      </c>
    </row>
    <row r="16" spans="1:10" ht="12.75">
      <c r="A16" s="13" t="s">
        <v>102</v>
      </c>
      <c r="C16" s="5"/>
      <c r="D16" s="5"/>
      <c r="E16" s="5"/>
      <c r="F16" s="5"/>
      <c r="G16" s="5"/>
      <c r="H16" s="5"/>
      <c r="I16" s="5"/>
      <c r="J16" s="20"/>
    </row>
    <row r="17" spans="1:10" ht="12.75">
      <c r="A17" s="13" t="s">
        <v>103</v>
      </c>
      <c r="C17" s="5"/>
      <c r="D17" s="5"/>
      <c r="E17" s="5"/>
      <c r="F17" s="5"/>
      <c r="G17" s="5"/>
      <c r="H17" s="5"/>
      <c r="I17" s="5"/>
      <c r="J17" s="20"/>
    </row>
    <row r="18" spans="3:10" ht="12.75">
      <c r="C18" s="5"/>
      <c r="D18" s="5"/>
      <c r="E18" s="5"/>
      <c r="F18" s="5"/>
      <c r="G18" s="5"/>
      <c r="H18" s="5"/>
      <c r="I18" s="5"/>
      <c r="J18" s="20"/>
    </row>
    <row r="19" spans="1:10" ht="14.25" customHeight="1" thickBot="1">
      <c r="A19" s="1" t="s">
        <v>81</v>
      </c>
      <c r="C19" s="43">
        <f aca="true" t="shared" si="0" ref="C19:J19">SUM(C11:C15)</f>
        <v>79228</v>
      </c>
      <c r="D19" s="43">
        <f t="shared" si="0"/>
        <v>2065</v>
      </c>
      <c r="E19" s="43">
        <f t="shared" si="0"/>
        <v>33382</v>
      </c>
      <c r="F19" s="43">
        <f t="shared" si="0"/>
        <v>11263</v>
      </c>
      <c r="G19" s="43">
        <f t="shared" si="0"/>
        <v>-19479</v>
      </c>
      <c r="H19" s="43">
        <f t="shared" si="0"/>
        <v>106459</v>
      </c>
      <c r="I19" s="43">
        <f t="shared" si="0"/>
        <v>677</v>
      </c>
      <c r="J19" s="43">
        <f t="shared" si="0"/>
        <v>107136</v>
      </c>
    </row>
    <row r="20" spans="1:10" ht="14.25" customHeight="1">
      <c r="A20" s="1"/>
      <c r="C20" s="40"/>
      <c r="D20" s="40"/>
      <c r="E20" s="40"/>
      <c r="F20" s="40"/>
      <c r="G20" s="40"/>
      <c r="H20" s="40"/>
      <c r="I20" s="40"/>
      <c r="J20" s="40"/>
    </row>
    <row r="21" spans="1:10" ht="14.25" customHeight="1">
      <c r="A21" s="1"/>
      <c r="C21" s="40"/>
      <c r="D21" s="40"/>
      <c r="E21" s="40"/>
      <c r="F21" s="40"/>
      <c r="G21" s="40"/>
      <c r="H21" s="40"/>
      <c r="I21" s="40"/>
      <c r="J21" s="40"/>
    </row>
    <row r="24" spans="11:30" ht="12.75">
      <c r="K24" s="2"/>
      <c r="L24" s="2"/>
      <c r="M24" s="2"/>
      <c r="N24" s="2"/>
      <c r="O24" s="2"/>
      <c r="P24" s="2"/>
      <c r="Q24" s="2"/>
      <c r="R24" s="2"/>
      <c r="S24" s="2"/>
      <c r="T24" s="2"/>
      <c r="U24" s="2"/>
      <c r="V24" s="2"/>
      <c r="W24" s="2"/>
      <c r="X24" s="2"/>
      <c r="Y24" s="2"/>
      <c r="Z24" s="2"/>
      <c r="AA24" s="2"/>
      <c r="AB24" s="2"/>
      <c r="AC24" s="2"/>
      <c r="AD24" s="2"/>
    </row>
    <row r="25" spans="1:30" ht="12.75">
      <c r="A25" s="1" t="s">
        <v>28</v>
      </c>
      <c r="C25" s="6">
        <v>79228</v>
      </c>
      <c r="D25" s="6">
        <v>2065</v>
      </c>
      <c r="E25" s="6">
        <v>33382</v>
      </c>
      <c r="F25" s="6">
        <v>11263</v>
      </c>
      <c r="G25" s="6">
        <v>-19479</v>
      </c>
      <c r="H25" s="6">
        <f>SUM(C25:G25)</f>
        <v>106459</v>
      </c>
      <c r="I25" s="6">
        <v>677</v>
      </c>
      <c r="J25" s="22">
        <f>SUM(H25:I25)</f>
        <v>107136</v>
      </c>
      <c r="K25" s="2"/>
      <c r="L25" s="2"/>
      <c r="M25" s="2"/>
      <c r="N25" s="2"/>
      <c r="O25" s="2"/>
      <c r="P25" s="2"/>
      <c r="Q25" s="2"/>
      <c r="R25" s="2"/>
      <c r="S25" s="2"/>
      <c r="T25" s="2"/>
      <c r="U25" s="2"/>
      <c r="V25" s="2"/>
      <c r="W25" s="2"/>
      <c r="X25" s="2"/>
      <c r="Y25" s="2"/>
      <c r="Z25" s="2"/>
      <c r="AA25" s="2"/>
      <c r="AB25" s="2"/>
      <c r="AC25" s="2"/>
      <c r="AD25" s="2"/>
    </row>
    <row r="26" spans="1:30" ht="12.75">
      <c r="A26" s="1"/>
      <c r="C26" s="6"/>
      <c r="D26" s="6"/>
      <c r="E26" s="6"/>
      <c r="F26" s="6"/>
      <c r="G26" s="6"/>
      <c r="H26" s="6"/>
      <c r="I26" s="6"/>
      <c r="J26" s="22"/>
      <c r="K26" s="2"/>
      <c r="L26" s="2"/>
      <c r="M26" s="2"/>
      <c r="N26" s="2"/>
      <c r="O26" s="2"/>
      <c r="P26" s="2"/>
      <c r="Q26" s="2"/>
      <c r="R26" s="2"/>
      <c r="S26" s="2"/>
      <c r="T26" s="2"/>
      <c r="U26" s="2"/>
      <c r="V26" s="2"/>
      <c r="W26" s="2"/>
      <c r="X26" s="2"/>
      <c r="Y26" s="2"/>
      <c r="Z26" s="2"/>
      <c r="AA26" s="2"/>
      <c r="AB26" s="2"/>
      <c r="AC26" s="2"/>
      <c r="AD26" s="2"/>
    </row>
    <row r="27" spans="1:30" ht="12.75">
      <c r="A27" s="10" t="s">
        <v>54</v>
      </c>
      <c r="C27" s="11">
        <v>0</v>
      </c>
      <c r="D27" s="11">
        <v>0</v>
      </c>
      <c r="E27" s="11">
        <v>0</v>
      </c>
      <c r="F27" s="11">
        <v>-1784</v>
      </c>
      <c r="G27" s="11">
        <v>0</v>
      </c>
      <c r="H27" s="11">
        <f>SUM(C27:G27)</f>
        <v>-1784</v>
      </c>
      <c r="I27" s="11">
        <v>0</v>
      </c>
      <c r="J27" s="50">
        <f>SUM(H27:I27)</f>
        <v>-1784</v>
      </c>
      <c r="K27" s="2"/>
      <c r="L27" s="2"/>
      <c r="M27" s="2"/>
      <c r="N27" s="2"/>
      <c r="O27" s="2"/>
      <c r="P27" s="2"/>
      <c r="Q27" s="2"/>
      <c r="R27" s="2"/>
      <c r="S27" s="2"/>
      <c r="T27" s="2"/>
      <c r="U27" s="2"/>
      <c r="V27" s="2"/>
      <c r="W27" s="2"/>
      <c r="X27" s="2"/>
      <c r="Y27" s="2"/>
      <c r="Z27" s="2"/>
      <c r="AA27" s="2"/>
      <c r="AB27" s="2"/>
      <c r="AC27" s="2"/>
      <c r="AD27" s="2"/>
    </row>
    <row r="28" spans="1:30" ht="12.75">
      <c r="A28" s="10"/>
      <c r="C28" s="11"/>
      <c r="D28" s="11"/>
      <c r="E28" s="11"/>
      <c r="F28" s="11"/>
      <c r="G28" s="11"/>
      <c r="H28" s="11"/>
      <c r="I28" s="11"/>
      <c r="J28" s="50"/>
      <c r="K28" s="2"/>
      <c r="L28" s="2"/>
      <c r="M28" s="2"/>
      <c r="N28" s="2"/>
      <c r="O28" s="2"/>
      <c r="P28" s="2"/>
      <c r="Q28" s="2"/>
      <c r="R28" s="2"/>
      <c r="S28" s="2"/>
      <c r="T28" s="2"/>
      <c r="U28" s="2"/>
      <c r="V28" s="2"/>
      <c r="W28" s="2"/>
      <c r="X28" s="2"/>
      <c r="Y28" s="2"/>
      <c r="Z28" s="2"/>
      <c r="AA28" s="2"/>
      <c r="AB28" s="2"/>
      <c r="AC28" s="2"/>
      <c r="AD28" s="2"/>
    </row>
    <row r="29" spans="1:30" ht="12.75">
      <c r="A29" s="10" t="str">
        <f>+A15</f>
        <v>Profit for the year, representing total</v>
      </c>
      <c r="C29" s="11">
        <v>0</v>
      </c>
      <c r="D29" s="6">
        <v>0</v>
      </c>
      <c r="E29" s="6">
        <v>0</v>
      </c>
      <c r="F29" s="6">
        <v>0</v>
      </c>
      <c r="G29" s="11">
        <f>+'IncomeStat.'!I49</f>
        <v>8002</v>
      </c>
      <c r="H29" s="11">
        <f>SUM(C29:G29)</f>
        <v>8002</v>
      </c>
      <c r="I29" s="11">
        <v>146</v>
      </c>
      <c r="J29" s="22">
        <f>SUM(H29:I29)</f>
        <v>8148</v>
      </c>
      <c r="K29" s="2"/>
      <c r="L29" s="2"/>
      <c r="M29" s="2"/>
      <c r="N29" s="2"/>
      <c r="O29" s="2"/>
      <c r="P29" s="2"/>
      <c r="Q29" s="2"/>
      <c r="R29" s="2"/>
      <c r="S29" s="2"/>
      <c r="T29" s="2"/>
      <c r="U29" s="2"/>
      <c r="V29" s="2"/>
      <c r="W29" s="2"/>
      <c r="X29" s="2"/>
      <c r="Y29" s="2"/>
      <c r="Z29" s="2"/>
      <c r="AA29" s="2"/>
      <c r="AB29" s="2"/>
      <c r="AC29" s="2"/>
      <c r="AD29" s="2"/>
    </row>
    <row r="30" spans="1:30" ht="12.75">
      <c r="A30" s="41" t="str">
        <f>+A16</f>
        <v>recognised income and expense</v>
      </c>
      <c r="C30" s="11"/>
      <c r="D30" s="6"/>
      <c r="E30" s="6"/>
      <c r="F30" s="6"/>
      <c r="G30" s="11"/>
      <c r="H30" s="11"/>
      <c r="I30" s="11"/>
      <c r="J30" s="22"/>
      <c r="K30" s="2"/>
      <c r="L30" s="2"/>
      <c r="M30" s="2"/>
      <c r="N30" s="2"/>
      <c r="O30" s="2"/>
      <c r="P30" s="2"/>
      <c r="Q30" s="2"/>
      <c r="R30" s="2"/>
      <c r="S30" s="2"/>
      <c r="T30" s="2"/>
      <c r="U30" s="2"/>
      <c r="V30" s="2"/>
      <c r="W30" s="2"/>
      <c r="X30" s="2"/>
      <c r="Y30" s="2"/>
      <c r="Z30" s="2"/>
      <c r="AA30" s="2"/>
      <c r="AB30" s="2"/>
      <c r="AC30" s="2"/>
      <c r="AD30" s="2"/>
    </row>
    <row r="31" spans="1:30" ht="12.75">
      <c r="A31" s="41" t="str">
        <f>+A17</f>
        <v>for the year</v>
      </c>
      <c r="C31" s="11"/>
      <c r="D31" s="6"/>
      <c r="E31" s="6"/>
      <c r="F31" s="6"/>
      <c r="G31" s="11"/>
      <c r="H31" s="11"/>
      <c r="I31" s="11"/>
      <c r="J31" s="22"/>
      <c r="K31" s="2"/>
      <c r="L31" s="2"/>
      <c r="M31" s="2"/>
      <c r="N31" s="2"/>
      <c r="O31" s="2"/>
      <c r="P31" s="2"/>
      <c r="Q31" s="2"/>
      <c r="R31" s="2"/>
      <c r="S31" s="2"/>
      <c r="T31" s="2"/>
      <c r="U31" s="2"/>
      <c r="V31" s="2"/>
      <c r="W31" s="2"/>
      <c r="X31" s="2"/>
      <c r="Y31" s="2"/>
      <c r="Z31" s="2"/>
      <c r="AA31" s="2"/>
      <c r="AB31" s="2"/>
      <c r="AC31" s="2"/>
      <c r="AD31" s="2"/>
    </row>
    <row r="32" spans="1:30" ht="12.75">
      <c r="A32" s="10"/>
      <c r="C32" s="11"/>
      <c r="D32" s="6"/>
      <c r="E32" s="6"/>
      <c r="F32" s="6"/>
      <c r="G32" s="11"/>
      <c r="H32" s="11"/>
      <c r="I32" s="11"/>
      <c r="J32" s="22"/>
      <c r="K32" s="2"/>
      <c r="L32" s="2"/>
      <c r="M32" s="2"/>
      <c r="N32" s="2"/>
      <c r="O32" s="2"/>
      <c r="P32" s="2"/>
      <c r="Q32" s="2"/>
      <c r="R32" s="2"/>
      <c r="S32" s="2"/>
      <c r="T32" s="2"/>
      <c r="U32" s="2"/>
      <c r="V32" s="2"/>
      <c r="W32" s="2"/>
      <c r="X32" s="2"/>
      <c r="Y32" s="2"/>
      <c r="Z32" s="2"/>
      <c r="AA32" s="2"/>
      <c r="AB32" s="2"/>
      <c r="AC32" s="2"/>
      <c r="AD32" s="2"/>
    </row>
    <row r="33" spans="1:30" ht="15" customHeight="1" thickBot="1">
      <c r="A33" s="1" t="s">
        <v>82</v>
      </c>
      <c r="C33" s="44">
        <f aca="true" t="shared" si="1" ref="C33:J33">SUM(C25:C29)</f>
        <v>79228</v>
      </c>
      <c r="D33" s="44">
        <f t="shared" si="1"/>
        <v>2065</v>
      </c>
      <c r="E33" s="44">
        <f t="shared" si="1"/>
        <v>33382</v>
      </c>
      <c r="F33" s="44">
        <f t="shared" si="1"/>
        <v>9479</v>
      </c>
      <c r="G33" s="44">
        <f t="shared" si="1"/>
        <v>-11477</v>
      </c>
      <c r="H33" s="44">
        <f t="shared" si="1"/>
        <v>112677</v>
      </c>
      <c r="I33" s="44">
        <f t="shared" si="1"/>
        <v>823</v>
      </c>
      <c r="J33" s="44">
        <f t="shared" si="1"/>
        <v>113500</v>
      </c>
      <c r="K33" s="2"/>
      <c r="L33" s="2"/>
      <c r="M33" s="2"/>
      <c r="N33" s="2"/>
      <c r="O33" s="2"/>
      <c r="P33" s="2"/>
      <c r="Q33" s="2"/>
      <c r="R33" s="2"/>
      <c r="S33" s="2"/>
      <c r="T33" s="2"/>
      <c r="U33" s="2"/>
      <c r="V33" s="2"/>
      <c r="W33" s="2"/>
      <c r="X33" s="2"/>
      <c r="Y33" s="2"/>
      <c r="Z33" s="2"/>
      <c r="AA33" s="2"/>
      <c r="AB33" s="2"/>
      <c r="AC33" s="2"/>
      <c r="AD33" s="2"/>
    </row>
    <row r="34" spans="1:30" ht="12.75">
      <c r="A34" s="4"/>
      <c r="B34" s="3"/>
      <c r="C34" s="11"/>
      <c r="D34" s="11"/>
      <c r="E34" s="11"/>
      <c r="F34" s="11"/>
      <c r="G34" s="35"/>
      <c r="H34" s="11"/>
      <c r="I34" s="11"/>
      <c r="J34" s="2"/>
      <c r="K34" s="2"/>
      <c r="L34" s="2"/>
      <c r="M34" s="2"/>
      <c r="N34" s="2"/>
      <c r="O34" s="2"/>
      <c r="P34" s="2"/>
      <c r="Q34" s="2"/>
      <c r="R34" s="2"/>
      <c r="S34" s="2"/>
      <c r="T34" s="2"/>
      <c r="U34" s="2"/>
      <c r="V34" s="2"/>
      <c r="W34" s="2"/>
      <c r="X34" s="2"/>
      <c r="Y34" s="2"/>
      <c r="Z34" s="2"/>
      <c r="AA34" s="2"/>
      <c r="AB34" s="2"/>
      <c r="AC34" s="2"/>
      <c r="AD34" s="2"/>
    </row>
    <row r="35" spans="1:30" ht="12.75">
      <c r="A35" s="4"/>
      <c r="B35" s="3"/>
      <c r="C35" s="11"/>
      <c r="D35" s="11"/>
      <c r="E35" s="11"/>
      <c r="F35" s="11"/>
      <c r="G35" s="35"/>
      <c r="H35" s="11"/>
      <c r="I35" s="11"/>
      <c r="J35" s="2"/>
      <c r="K35" s="2"/>
      <c r="L35" s="2"/>
      <c r="M35" s="2"/>
      <c r="N35" s="2"/>
      <c r="O35" s="2"/>
      <c r="P35" s="2"/>
      <c r="Q35" s="2"/>
      <c r="R35" s="2"/>
      <c r="S35" s="2"/>
      <c r="T35" s="2"/>
      <c r="U35" s="2"/>
      <c r="V35" s="2"/>
      <c r="W35" s="2"/>
      <c r="X35" s="2"/>
      <c r="Y35" s="2"/>
      <c r="Z35" s="2"/>
      <c r="AA35" s="2"/>
      <c r="AB35" s="2"/>
      <c r="AC35" s="2"/>
      <c r="AD35" s="2"/>
    </row>
    <row r="36" spans="1:30" ht="12.75">
      <c r="A36" s="4"/>
      <c r="B36" s="3"/>
      <c r="C36" s="11"/>
      <c r="D36" s="11"/>
      <c r="E36" s="11"/>
      <c r="F36" s="11"/>
      <c r="G36" s="35"/>
      <c r="H36" s="11"/>
      <c r="I36" s="11"/>
      <c r="J36" s="2"/>
      <c r="K36" s="2"/>
      <c r="L36" s="2"/>
      <c r="M36" s="2"/>
      <c r="N36" s="2"/>
      <c r="O36" s="2"/>
      <c r="P36" s="2"/>
      <c r="Q36" s="2"/>
      <c r="R36" s="2"/>
      <c r="S36" s="2"/>
      <c r="T36" s="2"/>
      <c r="U36" s="2"/>
      <c r="V36" s="2"/>
      <c r="W36" s="2"/>
      <c r="X36" s="2"/>
      <c r="Y36" s="2"/>
      <c r="Z36" s="2"/>
      <c r="AA36" s="2"/>
      <c r="AB36" s="2"/>
      <c r="AC36" s="2"/>
      <c r="AD36" s="2"/>
    </row>
    <row r="37" spans="1:30" ht="12.75">
      <c r="A37" s="4"/>
      <c r="B37" s="3"/>
      <c r="C37" s="11"/>
      <c r="D37" s="11"/>
      <c r="E37" s="11"/>
      <c r="F37" s="11"/>
      <c r="G37" s="11"/>
      <c r="H37" s="11"/>
      <c r="I37" s="11"/>
      <c r="J37" s="2"/>
      <c r="K37" s="2"/>
      <c r="L37" s="2"/>
      <c r="M37" s="2"/>
      <c r="N37" s="2"/>
      <c r="O37" s="2"/>
      <c r="P37" s="2"/>
      <c r="Q37" s="2"/>
      <c r="R37" s="2"/>
      <c r="S37" s="2"/>
      <c r="T37" s="2"/>
      <c r="U37" s="2"/>
      <c r="V37" s="2"/>
      <c r="W37" s="2"/>
      <c r="X37" s="2"/>
      <c r="Y37" s="2"/>
      <c r="Z37" s="2"/>
      <c r="AA37" s="2"/>
      <c r="AB37" s="2"/>
      <c r="AC37" s="2"/>
      <c r="AD37" s="2"/>
    </row>
    <row r="38" spans="1:30" ht="12.75">
      <c r="A38" s="4"/>
      <c r="B38" s="3"/>
      <c r="C38" s="11"/>
      <c r="D38" s="11"/>
      <c r="E38" s="11"/>
      <c r="F38" s="11"/>
      <c r="G38" s="11"/>
      <c r="H38" s="11"/>
      <c r="I38" s="11"/>
      <c r="J38" s="2"/>
      <c r="K38" s="2"/>
      <c r="L38" s="2"/>
      <c r="M38" s="2"/>
      <c r="N38" s="2"/>
      <c r="O38" s="2"/>
      <c r="P38" s="2"/>
      <c r="Q38" s="2"/>
      <c r="R38" s="2"/>
      <c r="S38" s="2"/>
      <c r="T38" s="2"/>
      <c r="U38" s="2"/>
      <c r="V38" s="2"/>
      <c r="W38" s="2"/>
      <c r="X38" s="2"/>
      <c r="Y38" s="2"/>
      <c r="Z38" s="2"/>
      <c r="AA38" s="2"/>
      <c r="AB38" s="2"/>
      <c r="AC38" s="2"/>
      <c r="AD38" s="2"/>
    </row>
    <row r="39" spans="1:30" ht="12.75">
      <c r="A39" s="34"/>
      <c r="B39" s="3"/>
      <c r="C39" s="11"/>
      <c r="D39" s="11"/>
      <c r="E39" s="11"/>
      <c r="F39" s="11"/>
      <c r="G39" s="11"/>
      <c r="H39" s="11"/>
      <c r="I39" s="11"/>
      <c r="J39" s="2"/>
      <c r="K39" s="2"/>
      <c r="L39" s="2"/>
      <c r="M39" s="2"/>
      <c r="N39" s="2"/>
      <c r="O39" s="2"/>
      <c r="P39" s="2"/>
      <c r="Q39" s="2"/>
      <c r="R39" s="2"/>
      <c r="S39" s="2"/>
      <c r="T39" s="2"/>
      <c r="U39" s="2"/>
      <c r="V39" s="2"/>
      <c r="W39" s="2"/>
      <c r="X39" s="2"/>
      <c r="Y39" s="2"/>
      <c r="Z39" s="2"/>
      <c r="AA39" s="2"/>
      <c r="AB39" s="2"/>
      <c r="AC39" s="2"/>
      <c r="AD39" s="2"/>
    </row>
    <row r="40" spans="1:30" ht="12.75">
      <c r="A40" s="4"/>
      <c r="B40" s="3"/>
      <c r="C40" s="11"/>
      <c r="D40" s="11"/>
      <c r="E40" s="11"/>
      <c r="F40" s="11"/>
      <c r="G40" s="35"/>
      <c r="H40" s="11"/>
      <c r="I40" s="11"/>
      <c r="J40" s="2"/>
      <c r="K40" s="2"/>
      <c r="L40" s="2"/>
      <c r="M40" s="2"/>
      <c r="N40" s="2"/>
      <c r="O40" s="2"/>
      <c r="P40" s="2"/>
      <c r="Q40" s="2"/>
      <c r="R40" s="2"/>
      <c r="S40" s="2"/>
      <c r="T40" s="2"/>
      <c r="U40" s="2"/>
      <c r="V40" s="2"/>
      <c r="W40" s="2"/>
      <c r="X40" s="2"/>
      <c r="Y40" s="2"/>
      <c r="Z40" s="2"/>
      <c r="AA40" s="2"/>
      <c r="AB40" s="2"/>
      <c r="AC40" s="2"/>
      <c r="AD40" s="2"/>
    </row>
    <row r="41" spans="1:30" ht="12.75">
      <c r="A41" s="4"/>
      <c r="B41" s="3"/>
      <c r="C41" s="11"/>
      <c r="D41" s="11"/>
      <c r="E41" s="11"/>
      <c r="F41" s="11"/>
      <c r="G41" s="35"/>
      <c r="H41" s="11"/>
      <c r="I41" s="11"/>
      <c r="J41" s="2"/>
      <c r="K41" s="2"/>
      <c r="L41" s="2"/>
      <c r="M41" s="2"/>
      <c r="N41" s="2"/>
      <c r="O41" s="2"/>
      <c r="P41" s="2"/>
      <c r="Q41" s="2"/>
      <c r="R41" s="2"/>
      <c r="S41" s="2"/>
      <c r="T41" s="2"/>
      <c r="U41" s="2"/>
      <c r="V41" s="2"/>
      <c r="W41" s="2"/>
      <c r="X41" s="2"/>
      <c r="Y41" s="2"/>
      <c r="Z41" s="2"/>
      <c r="AA41" s="2"/>
      <c r="AB41" s="2"/>
      <c r="AC41" s="2"/>
      <c r="AD41" s="2"/>
    </row>
    <row r="42" spans="1:30" ht="12.75">
      <c r="A42" s="4"/>
      <c r="B42" s="3"/>
      <c r="C42" s="11"/>
      <c r="D42" s="11"/>
      <c r="E42" s="11"/>
      <c r="F42" s="11"/>
      <c r="G42" s="35"/>
      <c r="H42" s="11"/>
      <c r="I42" s="11"/>
      <c r="J42" s="2"/>
      <c r="K42" s="2"/>
      <c r="L42" s="2"/>
      <c r="M42" s="2"/>
      <c r="N42" s="2"/>
      <c r="O42" s="2"/>
      <c r="P42" s="2"/>
      <c r="Q42" s="2"/>
      <c r="R42" s="2"/>
      <c r="S42" s="2"/>
      <c r="T42" s="2"/>
      <c r="U42" s="2"/>
      <c r="V42" s="2"/>
      <c r="W42" s="2"/>
      <c r="X42" s="2"/>
      <c r="Y42" s="2"/>
      <c r="Z42" s="2"/>
      <c r="AA42" s="2"/>
      <c r="AB42" s="2"/>
      <c r="AC42" s="2"/>
      <c r="AD42" s="2"/>
    </row>
    <row r="43" spans="1:30" ht="12.75">
      <c r="A43" s="4"/>
      <c r="B43" s="3"/>
      <c r="C43" s="11"/>
      <c r="D43" s="11"/>
      <c r="E43" s="11"/>
      <c r="F43" s="11"/>
      <c r="G43" s="35"/>
      <c r="H43" s="11"/>
      <c r="I43" s="11"/>
      <c r="J43" s="2"/>
      <c r="K43" s="2"/>
      <c r="L43" s="2"/>
      <c r="M43" s="2"/>
      <c r="N43" s="2"/>
      <c r="O43" s="2"/>
      <c r="P43" s="2"/>
      <c r="Q43" s="2"/>
      <c r="R43" s="2"/>
      <c r="S43" s="2"/>
      <c r="T43" s="2"/>
      <c r="U43" s="2"/>
      <c r="V43" s="2"/>
      <c r="W43" s="2"/>
      <c r="X43" s="2"/>
      <c r="Y43" s="2"/>
      <c r="Z43" s="2"/>
      <c r="AA43" s="2"/>
      <c r="AB43" s="2"/>
      <c r="AC43" s="2"/>
      <c r="AD43" s="2"/>
    </row>
    <row r="44" spans="1:30" ht="12.75">
      <c r="A44" s="4"/>
      <c r="B44" s="3"/>
      <c r="C44" s="11"/>
      <c r="D44" s="11"/>
      <c r="E44" s="11"/>
      <c r="F44" s="11"/>
      <c r="G44" s="35"/>
      <c r="H44" s="11"/>
      <c r="I44" s="11"/>
      <c r="J44" s="2"/>
      <c r="K44" s="2"/>
      <c r="L44" s="2"/>
      <c r="M44" s="2"/>
      <c r="N44" s="2"/>
      <c r="O44" s="2"/>
      <c r="P44" s="2"/>
      <c r="Q44" s="2"/>
      <c r="R44" s="2"/>
      <c r="S44" s="2"/>
      <c r="T44" s="2"/>
      <c r="U44" s="2"/>
      <c r="V44" s="2"/>
      <c r="W44" s="2"/>
      <c r="X44" s="2"/>
      <c r="Y44" s="2"/>
      <c r="Z44" s="2"/>
      <c r="AA44" s="2"/>
      <c r="AB44" s="2"/>
      <c r="AC44" s="2"/>
      <c r="AD44" s="2"/>
    </row>
    <row r="45" spans="1:30" ht="12.75">
      <c r="A45" s="4"/>
      <c r="B45" s="3"/>
      <c r="C45" s="11"/>
      <c r="D45" s="11"/>
      <c r="E45" s="11"/>
      <c r="F45" s="11"/>
      <c r="G45" s="35"/>
      <c r="H45" s="11"/>
      <c r="I45" s="11"/>
      <c r="J45" s="2"/>
      <c r="K45" s="2"/>
      <c r="L45" s="2"/>
      <c r="M45" s="2"/>
      <c r="N45" s="2"/>
      <c r="O45" s="2"/>
      <c r="P45" s="2"/>
      <c r="Q45" s="2"/>
      <c r="R45" s="2"/>
      <c r="S45" s="2"/>
      <c r="T45" s="2"/>
      <c r="U45" s="2"/>
      <c r="V45" s="2"/>
      <c r="W45" s="2"/>
      <c r="X45" s="2"/>
      <c r="Y45" s="2"/>
      <c r="Z45" s="2"/>
      <c r="AA45" s="2"/>
      <c r="AB45" s="2"/>
      <c r="AC45" s="2"/>
      <c r="AD45" s="2"/>
    </row>
    <row r="46" spans="1:30" ht="12.75">
      <c r="A46" s="4"/>
      <c r="B46" s="3"/>
      <c r="C46" s="11"/>
      <c r="D46" s="11"/>
      <c r="E46" s="11"/>
      <c r="F46" s="11"/>
      <c r="G46" s="35"/>
      <c r="H46" s="11"/>
      <c r="I46" s="11"/>
      <c r="J46" s="2"/>
      <c r="K46" s="2"/>
      <c r="L46" s="2"/>
      <c r="M46" s="2"/>
      <c r="N46" s="2"/>
      <c r="O46" s="2"/>
      <c r="P46" s="2"/>
      <c r="Q46" s="2"/>
      <c r="R46" s="2"/>
      <c r="S46" s="2"/>
      <c r="T46" s="2"/>
      <c r="U46" s="2"/>
      <c r="V46" s="2"/>
      <c r="W46" s="2"/>
      <c r="X46" s="2"/>
      <c r="Y46" s="2"/>
      <c r="Z46" s="2"/>
      <c r="AA46" s="2"/>
      <c r="AB46" s="2"/>
      <c r="AC46" s="2"/>
      <c r="AD46" s="2"/>
    </row>
    <row r="47" spans="1:30" ht="12.75">
      <c r="A47" s="4"/>
      <c r="B47" s="3"/>
      <c r="C47" s="11"/>
      <c r="D47" s="11"/>
      <c r="E47" s="11"/>
      <c r="F47" s="11"/>
      <c r="G47" s="35"/>
      <c r="H47" s="11"/>
      <c r="I47" s="11"/>
      <c r="J47" s="2"/>
      <c r="K47" s="2"/>
      <c r="L47" s="2"/>
      <c r="M47" s="2"/>
      <c r="N47" s="2"/>
      <c r="O47" s="2"/>
      <c r="P47" s="2"/>
      <c r="Q47" s="2"/>
      <c r="R47" s="2"/>
      <c r="S47" s="2"/>
      <c r="T47" s="2"/>
      <c r="U47" s="2"/>
      <c r="V47" s="2"/>
      <c r="W47" s="2"/>
      <c r="X47" s="2"/>
      <c r="Y47" s="2"/>
      <c r="Z47" s="2"/>
      <c r="AA47" s="2"/>
      <c r="AB47" s="2"/>
      <c r="AC47" s="2"/>
      <c r="AD47" s="2"/>
    </row>
    <row r="48" spans="1:30" ht="12.75">
      <c r="A48" s="4"/>
      <c r="B48" s="3"/>
      <c r="C48" s="11"/>
      <c r="D48" s="11"/>
      <c r="E48" s="11"/>
      <c r="F48" s="11"/>
      <c r="G48" s="35"/>
      <c r="H48" s="11"/>
      <c r="I48" s="11"/>
      <c r="J48" s="2"/>
      <c r="K48" s="2"/>
      <c r="L48" s="2"/>
      <c r="M48" s="2"/>
      <c r="N48" s="2"/>
      <c r="O48" s="2"/>
      <c r="P48" s="2"/>
      <c r="Q48" s="2"/>
      <c r="R48" s="2"/>
      <c r="S48" s="2"/>
      <c r="T48" s="2"/>
      <c r="U48" s="2"/>
      <c r="V48" s="2"/>
      <c r="W48" s="2"/>
      <c r="X48" s="2"/>
      <c r="Y48" s="2"/>
      <c r="Z48" s="2"/>
      <c r="AA48" s="2"/>
      <c r="AB48" s="2"/>
      <c r="AC48" s="2"/>
      <c r="AD48" s="2"/>
    </row>
    <row r="49" spans="1:30" ht="12.75">
      <c r="A49" s="4"/>
      <c r="B49" s="3"/>
      <c r="C49" s="11"/>
      <c r="D49" s="11"/>
      <c r="E49" s="11"/>
      <c r="F49" s="11"/>
      <c r="G49" s="35"/>
      <c r="H49" s="11"/>
      <c r="I49" s="11"/>
      <c r="J49" s="2"/>
      <c r="K49" s="2"/>
      <c r="L49" s="2"/>
      <c r="M49" s="2"/>
      <c r="N49" s="2"/>
      <c r="O49" s="2"/>
      <c r="P49" s="2"/>
      <c r="Q49" s="2"/>
      <c r="R49" s="2"/>
      <c r="S49" s="2"/>
      <c r="T49" s="2"/>
      <c r="U49" s="2"/>
      <c r="V49" s="2"/>
      <c r="W49" s="2"/>
      <c r="X49" s="2"/>
      <c r="Y49" s="2"/>
      <c r="Z49" s="2"/>
      <c r="AA49" s="2"/>
      <c r="AB49" s="2"/>
      <c r="AC49" s="2"/>
      <c r="AD49" s="2"/>
    </row>
    <row r="50" spans="1:30" ht="12.75">
      <c r="A50" s="4"/>
      <c r="B50" s="3"/>
      <c r="C50" s="11"/>
      <c r="D50" s="11"/>
      <c r="E50" s="11"/>
      <c r="F50" s="11"/>
      <c r="G50" s="35"/>
      <c r="H50" s="11"/>
      <c r="I50" s="11"/>
      <c r="J50" s="2"/>
      <c r="K50" s="2"/>
      <c r="L50" s="2"/>
      <c r="M50" s="2"/>
      <c r="N50" s="2"/>
      <c r="O50" s="2"/>
      <c r="P50" s="2"/>
      <c r="Q50" s="2"/>
      <c r="R50" s="2"/>
      <c r="S50" s="2"/>
      <c r="T50" s="2"/>
      <c r="U50" s="2"/>
      <c r="V50" s="2"/>
      <c r="W50" s="2"/>
      <c r="X50" s="2"/>
      <c r="Y50" s="2"/>
      <c r="Z50" s="2"/>
      <c r="AA50" s="2"/>
      <c r="AB50" s="2"/>
      <c r="AC50" s="2"/>
      <c r="AD50" s="2"/>
    </row>
    <row r="51" spans="1:30" ht="12.75">
      <c r="A51" s="4"/>
      <c r="B51" s="3"/>
      <c r="C51" s="11"/>
      <c r="D51" s="11"/>
      <c r="E51" s="11"/>
      <c r="F51" s="11"/>
      <c r="G51" s="35"/>
      <c r="H51" s="11"/>
      <c r="I51" s="11"/>
      <c r="J51" s="2"/>
      <c r="K51" s="2"/>
      <c r="L51" s="2"/>
      <c r="M51" s="2"/>
      <c r="N51" s="2"/>
      <c r="O51" s="2"/>
      <c r="P51" s="2"/>
      <c r="Q51" s="2"/>
      <c r="R51" s="2"/>
      <c r="S51" s="2"/>
      <c r="T51" s="2"/>
      <c r="U51" s="2"/>
      <c r="V51" s="2"/>
      <c r="W51" s="2"/>
      <c r="X51" s="2"/>
      <c r="Y51" s="2"/>
      <c r="Z51" s="2"/>
      <c r="AA51" s="2"/>
      <c r="AB51" s="2"/>
      <c r="AC51" s="2"/>
      <c r="AD51" s="2"/>
    </row>
    <row r="52" spans="1:30" ht="12.75">
      <c r="A52" s="4"/>
      <c r="B52" s="3"/>
      <c r="C52" s="11"/>
      <c r="D52" s="11"/>
      <c r="E52" s="11"/>
      <c r="F52" s="11"/>
      <c r="G52" s="35"/>
      <c r="H52" s="11"/>
      <c r="I52" s="11"/>
      <c r="J52" s="2"/>
      <c r="K52" s="2"/>
      <c r="L52" s="2"/>
      <c r="M52" s="2"/>
      <c r="N52" s="2"/>
      <c r="O52" s="2"/>
      <c r="P52" s="2"/>
      <c r="Q52" s="2"/>
      <c r="R52" s="2"/>
      <c r="S52" s="2"/>
      <c r="T52" s="2"/>
      <c r="U52" s="2"/>
      <c r="V52" s="2"/>
      <c r="W52" s="2"/>
      <c r="X52" s="2"/>
      <c r="Y52" s="2"/>
      <c r="Z52" s="2"/>
      <c r="AA52" s="2"/>
      <c r="AB52" s="2"/>
      <c r="AC52" s="2"/>
      <c r="AD52" s="2"/>
    </row>
    <row r="53" spans="1:30" ht="12.75">
      <c r="A53" s="4"/>
      <c r="B53" s="3"/>
      <c r="C53" s="11"/>
      <c r="D53" s="11"/>
      <c r="E53" s="11"/>
      <c r="F53" s="11"/>
      <c r="G53" s="35"/>
      <c r="H53" s="11"/>
      <c r="I53" s="11"/>
      <c r="J53" s="2"/>
      <c r="K53" s="2"/>
      <c r="L53" s="2"/>
      <c r="M53" s="2"/>
      <c r="N53" s="2"/>
      <c r="O53" s="2"/>
      <c r="P53" s="2"/>
      <c r="Q53" s="2"/>
      <c r="R53" s="2"/>
      <c r="S53" s="2"/>
      <c r="T53" s="2"/>
      <c r="U53" s="2"/>
      <c r="V53" s="2"/>
      <c r="W53" s="2"/>
      <c r="X53" s="2"/>
      <c r="Y53" s="2"/>
      <c r="Z53" s="2"/>
      <c r="AA53" s="2"/>
      <c r="AB53" s="2"/>
      <c r="AC53" s="2"/>
      <c r="AD53" s="2"/>
    </row>
    <row r="54" spans="1:30" ht="12.75">
      <c r="A54" s="4"/>
      <c r="B54" s="3"/>
      <c r="C54" s="11"/>
      <c r="D54" s="11"/>
      <c r="E54" s="11"/>
      <c r="F54" s="11"/>
      <c r="G54" s="35"/>
      <c r="H54" s="11"/>
      <c r="I54" s="11"/>
      <c r="J54" s="2"/>
      <c r="K54" s="2"/>
      <c r="L54" s="2"/>
      <c r="M54" s="2"/>
      <c r="N54" s="2"/>
      <c r="O54" s="2"/>
      <c r="P54" s="2"/>
      <c r="Q54" s="2"/>
      <c r="R54" s="2"/>
      <c r="S54" s="2"/>
      <c r="T54" s="2"/>
      <c r="U54" s="2"/>
      <c r="V54" s="2"/>
      <c r="W54" s="2"/>
      <c r="X54" s="2"/>
      <c r="Y54" s="2"/>
      <c r="Z54" s="2"/>
      <c r="AA54" s="2"/>
      <c r="AB54" s="2"/>
      <c r="AC54" s="2"/>
      <c r="AD54" s="2"/>
    </row>
    <row r="55" spans="1:30" ht="12.75">
      <c r="A55" s="4"/>
      <c r="B55" s="3"/>
      <c r="C55" s="11"/>
      <c r="D55" s="11"/>
      <c r="E55" s="11"/>
      <c r="F55" s="11"/>
      <c r="G55" s="35"/>
      <c r="H55" s="11"/>
      <c r="I55" s="11"/>
      <c r="J55" s="2"/>
      <c r="K55" s="2"/>
      <c r="L55" s="2"/>
      <c r="M55" s="2"/>
      <c r="N55" s="2"/>
      <c r="O55" s="2"/>
      <c r="P55" s="2"/>
      <c r="Q55" s="2"/>
      <c r="R55" s="2"/>
      <c r="S55" s="2"/>
      <c r="T55" s="2"/>
      <c r="U55" s="2"/>
      <c r="V55" s="2"/>
      <c r="W55" s="2"/>
      <c r="X55" s="2"/>
      <c r="Y55" s="2"/>
      <c r="Z55" s="2"/>
      <c r="AA55" s="2"/>
      <c r="AB55" s="2"/>
      <c r="AC55" s="2"/>
      <c r="AD55" s="2"/>
    </row>
    <row r="56" spans="3:30" ht="12.75">
      <c r="C56" s="2"/>
      <c r="D56" s="2"/>
      <c r="E56" s="2"/>
      <c r="F56" s="2"/>
      <c r="G56" s="22"/>
      <c r="H56" s="2"/>
      <c r="I56" s="2"/>
      <c r="J56" s="2"/>
      <c r="K56" s="2"/>
      <c r="L56" s="2"/>
      <c r="M56" s="2"/>
      <c r="N56" s="2"/>
      <c r="O56" s="2"/>
      <c r="P56" s="2"/>
      <c r="Q56" s="2"/>
      <c r="R56" s="2"/>
      <c r="S56" s="2"/>
      <c r="T56" s="2"/>
      <c r="U56" s="2"/>
      <c r="V56" s="2"/>
      <c r="W56" s="2"/>
      <c r="X56" s="2"/>
      <c r="Y56" s="2"/>
      <c r="Z56" s="2"/>
      <c r="AA56" s="2"/>
      <c r="AB56" s="2"/>
      <c r="AC56" s="2"/>
      <c r="AD56" s="2"/>
    </row>
    <row r="57" spans="3:30" ht="12.75">
      <c r="C57" s="2"/>
      <c r="D57" s="2"/>
      <c r="E57" s="2"/>
      <c r="F57" s="2"/>
      <c r="G57" s="22"/>
      <c r="H57" s="2"/>
      <c r="I57" s="22"/>
      <c r="J57" s="2"/>
      <c r="K57" s="2"/>
      <c r="L57" s="2"/>
      <c r="M57" s="2"/>
      <c r="N57" s="2"/>
      <c r="O57" s="2"/>
      <c r="P57" s="2"/>
      <c r="Q57" s="2"/>
      <c r="R57" s="2"/>
      <c r="S57" s="2"/>
      <c r="T57" s="2"/>
      <c r="U57" s="2"/>
      <c r="V57" s="2"/>
      <c r="W57" s="2"/>
      <c r="X57" s="2"/>
      <c r="Y57" s="2"/>
      <c r="Z57" s="2"/>
      <c r="AA57" s="2"/>
      <c r="AB57" s="2"/>
      <c r="AC57" s="2"/>
      <c r="AD57" s="2"/>
    </row>
    <row r="58" spans="1:12" ht="12.75" customHeight="1">
      <c r="A58" s="63" t="s">
        <v>64</v>
      </c>
      <c r="B58" s="63"/>
      <c r="C58" s="63"/>
      <c r="D58" s="63"/>
      <c r="E58" s="63"/>
      <c r="F58" s="63"/>
      <c r="G58" s="63"/>
      <c r="H58" s="63"/>
      <c r="I58" s="63"/>
      <c r="J58" s="63"/>
      <c r="K58" s="19"/>
      <c r="L58" s="19"/>
    </row>
    <row r="59" spans="1:12" ht="12.75">
      <c r="A59" s="63"/>
      <c r="B59" s="63"/>
      <c r="C59" s="63"/>
      <c r="D59" s="63"/>
      <c r="E59" s="63"/>
      <c r="F59" s="63"/>
      <c r="G59" s="63"/>
      <c r="H59" s="63"/>
      <c r="I59" s="63"/>
      <c r="J59" s="63"/>
      <c r="K59" s="19"/>
      <c r="L59" s="19"/>
    </row>
    <row r="60" spans="1:10" ht="12.75">
      <c r="A60" s="63"/>
      <c r="B60" s="63"/>
      <c r="C60" s="63"/>
      <c r="D60" s="63"/>
      <c r="E60" s="63"/>
      <c r="F60" s="63"/>
      <c r="G60" s="63"/>
      <c r="H60" s="63"/>
      <c r="I60" s="63"/>
      <c r="J60" s="63"/>
    </row>
  </sheetData>
  <mergeCells count="3">
    <mergeCell ref="D6:F6"/>
    <mergeCell ref="C5:H5"/>
    <mergeCell ref="A58:J60"/>
  </mergeCells>
  <printOptions horizontalCentered="1"/>
  <pageMargins left="0.25" right="0.25" top="1" bottom="1"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52"/>
  <sheetViews>
    <sheetView workbookViewId="0" topLeftCell="A15">
      <selection activeCell="A1" sqref="A1"/>
    </sheetView>
  </sheetViews>
  <sheetFormatPr defaultColWidth="9.140625" defaultRowHeight="12.75"/>
  <cols>
    <col min="1" max="1" width="6.28125" style="0" customWidth="1"/>
    <col min="2" max="2" width="48.7109375" style="0" customWidth="1"/>
    <col min="3" max="3" width="4.28125" style="0" customWidth="1"/>
    <col min="4" max="4" width="11.7109375" style="2" customWidth="1"/>
    <col min="5" max="5" width="4.28125" style="2" customWidth="1"/>
    <col min="6" max="6" width="11.7109375" style="2" customWidth="1"/>
  </cols>
  <sheetData>
    <row r="1" ht="12.75">
      <c r="A1" s="1" t="s">
        <v>6</v>
      </c>
    </row>
    <row r="2" ht="12.75">
      <c r="A2" s="14" t="s">
        <v>83</v>
      </c>
    </row>
    <row r="3" ht="12.75">
      <c r="A3" s="15"/>
    </row>
    <row r="4" spans="4:6" ht="12.75">
      <c r="D4" s="65" t="s">
        <v>84</v>
      </c>
      <c r="E4" s="65"/>
      <c r="F4" s="65"/>
    </row>
    <row r="5" spans="4:6" ht="12.75">
      <c r="D5" s="48" t="s">
        <v>74</v>
      </c>
      <c r="E5" s="21"/>
      <c r="F5" s="48" t="s">
        <v>75</v>
      </c>
    </row>
    <row r="6" spans="4:6" ht="12.75">
      <c r="D6" s="2" t="s">
        <v>21</v>
      </c>
      <c r="F6" s="2" t="s">
        <v>21</v>
      </c>
    </row>
    <row r="8" spans="4:6" ht="12.75">
      <c r="D8" s="6"/>
      <c r="F8" s="6"/>
    </row>
    <row r="9" spans="1:6" ht="12.75" customHeight="1">
      <c r="A9" s="10" t="s">
        <v>71</v>
      </c>
      <c r="D9" s="11">
        <v>-4593</v>
      </c>
      <c r="F9" s="11">
        <v>18838</v>
      </c>
    </row>
    <row r="10" spans="1:6" ht="12.75">
      <c r="A10" s="10"/>
      <c r="D10" s="6"/>
      <c r="F10" s="6"/>
    </row>
    <row r="11" spans="1:6" ht="12.75" customHeight="1">
      <c r="A11" s="10" t="s">
        <v>65</v>
      </c>
      <c r="D11" s="11">
        <v>3117</v>
      </c>
      <c r="F11" s="11">
        <v>-4102</v>
      </c>
    </row>
    <row r="12" spans="1:6" ht="12.75">
      <c r="A12" s="10"/>
      <c r="D12" s="6"/>
      <c r="F12" s="6"/>
    </row>
    <row r="13" spans="1:6" ht="12.75" customHeight="1">
      <c r="A13" s="10" t="s">
        <v>70</v>
      </c>
      <c r="D13" s="7">
        <v>3162</v>
      </c>
      <c r="F13" s="7">
        <v>-10150</v>
      </c>
    </row>
    <row r="14" spans="1:6" ht="12.75">
      <c r="A14" s="10"/>
      <c r="D14" s="6"/>
      <c r="F14" s="6"/>
    </row>
    <row r="15" spans="1:6" ht="12.75">
      <c r="A15" s="10" t="s">
        <v>66</v>
      </c>
      <c r="D15" s="6">
        <f>SUM(D9:D13)</f>
        <v>1686</v>
      </c>
      <c r="F15" s="6">
        <f>SUM(F9:F13)</f>
        <v>4586</v>
      </c>
    </row>
    <row r="16" spans="1:6" ht="12.75">
      <c r="A16" s="10"/>
      <c r="D16" s="6"/>
      <c r="F16" s="6"/>
    </row>
    <row r="17" spans="1:6" ht="12.75">
      <c r="A17" s="10" t="s">
        <v>20</v>
      </c>
      <c r="D17" s="6">
        <v>-1260</v>
      </c>
      <c r="F17" s="6">
        <v>88</v>
      </c>
    </row>
    <row r="18" spans="1:6" ht="12.75">
      <c r="A18" s="10"/>
      <c r="D18" s="6"/>
      <c r="F18" s="6"/>
    </row>
    <row r="19" spans="1:6" ht="12.75">
      <c r="A19" s="10" t="s">
        <v>94</v>
      </c>
      <c r="D19" s="6">
        <v>18229</v>
      </c>
      <c r="F19" s="6">
        <v>13555</v>
      </c>
    </row>
    <row r="20" spans="1:6" ht="12.75">
      <c r="A20" s="10"/>
      <c r="D20" s="7"/>
      <c r="F20" s="7"/>
    </row>
    <row r="21" spans="1:6" ht="13.5" thickBot="1">
      <c r="A21" s="10" t="s">
        <v>95</v>
      </c>
      <c r="D21" s="12">
        <f>SUM(D15:D20)</f>
        <v>18655</v>
      </c>
      <c r="F21" s="12">
        <f>SUM(F15:F20)</f>
        <v>18229</v>
      </c>
    </row>
    <row r="22" spans="1:4" ht="12.75">
      <c r="A22" s="1"/>
      <c r="D22" s="11"/>
    </row>
    <row r="23" spans="1:4" ht="12.75">
      <c r="A23" s="1"/>
      <c r="D23" s="11"/>
    </row>
    <row r="24" spans="1:4" ht="12.75">
      <c r="A24" s="1"/>
      <c r="D24" s="11"/>
    </row>
    <row r="25" spans="1:4" ht="12.75">
      <c r="A25" s="1"/>
      <c r="D25" s="11"/>
    </row>
    <row r="26" spans="1:4" ht="12.75">
      <c r="A26" s="10" t="s">
        <v>96</v>
      </c>
      <c r="D26" s="11"/>
    </row>
    <row r="27" spans="1:4" ht="12.75">
      <c r="A27" s="1"/>
      <c r="D27" s="11"/>
    </row>
    <row r="28" spans="1:6" ht="12.75">
      <c r="A28" s="1"/>
      <c r="D28" s="35" t="s">
        <v>27</v>
      </c>
      <c r="F28" s="35" t="s">
        <v>27</v>
      </c>
    </row>
    <row r="29" spans="1:6" ht="12.75">
      <c r="A29" s="1"/>
      <c r="D29" s="36" t="str">
        <f>+D5</f>
        <v>31.01.2007</v>
      </c>
      <c r="F29" s="36" t="str">
        <f>+F5</f>
        <v>31.01.2006</v>
      </c>
    </row>
    <row r="30" spans="1:6" ht="12.75">
      <c r="A30" s="1"/>
      <c r="D30" s="35" t="s">
        <v>7</v>
      </c>
      <c r="F30" s="35" t="s">
        <v>7</v>
      </c>
    </row>
    <row r="31" spans="1:4" ht="12.75">
      <c r="A31" s="1"/>
      <c r="D31" s="11"/>
    </row>
    <row r="32" spans="1:6" ht="12.75">
      <c r="A32" s="10" t="s">
        <v>10</v>
      </c>
      <c r="D32" s="11">
        <v>22060</v>
      </c>
      <c r="F32" s="6">
        <f>+BalanceSheet!H24</f>
        <v>21588</v>
      </c>
    </row>
    <row r="33" spans="1:6" ht="12.75">
      <c r="A33" t="s">
        <v>69</v>
      </c>
      <c r="D33" s="7">
        <v>-15</v>
      </c>
      <c r="F33" s="7">
        <v>0</v>
      </c>
    </row>
    <row r="34" spans="4:6" ht="12.75" customHeight="1">
      <c r="D34" s="11">
        <f>SUM(D32:D33)</f>
        <v>22045</v>
      </c>
      <c r="F34" s="11">
        <f>SUM(F32:F33)</f>
        <v>21588</v>
      </c>
    </row>
    <row r="35" spans="1:6" ht="12.75">
      <c r="A35" t="s">
        <v>67</v>
      </c>
      <c r="D35" s="6">
        <v>-3390</v>
      </c>
      <c r="F35" s="6">
        <v>-3359</v>
      </c>
    </row>
    <row r="36" spans="4:6" ht="13.5" thickBot="1">
      <c r="D36" s="49">
        <f>SUM(D34:D35)</f>
        <v>18655</v>
      </c>
      <c r="F36" s="49">
        <f>SUM(F34:F35)</f>
        <v>18229</v>
      </c>
    </row>
    <row r="37" ht="13.5" thickTop="1">
      <c r="D37" s="6"/>
    </row>
    <row r="38" ht="12.75">
      <c r="D38" s="6"/>
    </row>
    <row r="39" ht="12.75">
      <c r="D39" s="6"/>
    </row>
    <row r="40" ht="12.75">
      <c r="D40" s="6"/>
    </row>
    <row r="41" ht="12.75">
      <c r="D41" s="6"/>
    </row>
    <row r="42" ht="12.75">
      <c r="D42" s="6"/>
    </row>
    <row r="43" ht="12.75">
      <c r="D43" s="6"/>
    </row>
    <row r="44" ht="12.75">
      <c r="D44" s="6"/>
    </row>
    <row r="45" ht="12.75">
      <c r="D45" s="6"/>
    </row>
    <row r="46" ht="12.75">
      <c r="D46" s="6"/>
    </row>
    <row r="47" ht="12.75">
      <c r="D47" s="6"/>
    </row>
    <row r="48" ht="12.75">
      <c r="D48" s="6"/>
    </row>
    <row r="50" ht="12.75"/>
    <row r="51" spans="1:6" ht="27.75" customHeight="1">
      <c r="A51" s="64" t="s">
        <v>68</v>
      </c>
      <c r="B51" s="64"/>
      <c r="C51" s="64"/>
      <c r="D51" s="64"/>
      <c r="E51" s="64"/>
      <c r="F51" s="64"/>
    </row>
    <row r="52" spans="1:6" ht="12.75">
      <c r="A52" s="64"/>
      <c r="B52" s="64"/>
      <c r="C52" s="64"/>
      <c r="D52" s="64"/>
      <c r="E52" s="64"/>
      <c r="F52" s="64"/>
    </row>
  </sheetData>
  <mergeCells count="2">
    <mergeCell ref="A51:F52"/>
    <mergeCell ref="D4:F4"/>
  </mergeCells>
  <printOptions horizontalCentered="1"/>
  <pageMargins left="0.75" right="0.75" top="1" bottom="1" header="0.5" footer="0.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George Kent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Kent (M) Bhd</dc:creator>
  <cp:keywords/>
  <dc:description/>
  <cp:lastModifiedBy>Darren Teh</cp:lastModifiedBy>
  <cp:lastPrinted>2007-03-19T04:27:36Z</cp:lastPrinted>
  <dcterms:created xsi:type="dcterms:W3CDTF">2002-09-16T03:21:16Z</dcterms:created>
  <dcterms:modified xsi:type="dcterms:W3CDTF">2007-03-23T02:48:06Z</dcterms:modified>
  <cp:category/>
  <cp:version/>
  <cp:contentType/>
  <cp:contentStatus/>
</cp:coreProperties>
</file>